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d drives\Website Files\Forms\"/>
    </mc:Choice>
  </mc:AlternateContent>
  <xr:revisionPtr revIDLastSave="0" documentId="13_ncr:1_{23C6264D-8C9C-495E-9844-4EB69BEA8374}" xr6:coauthVersionLast="47" xr6:coauthVersionMax="47" xr10:uidLastSave="{00000000-0000-0000-0000-000000000000}"/>
  <workbookProtection workbookAlgorithmName="SHA-512" workbookHashValue="/8EDmpYQQ2g7syKUW3A6z8Ym9UqY5mp2w4otymTrN4VjtvKA8c47vBVGIBzJze+YX+tAufmSsQCAoSvEY33e8Q==" workbookSaltValue="Mgr5wwQaIf2fR2Il4VfacA==" workbookSpinCount="100000" lockStructure="1"/>
  <bookViews>
    <workbookView xWindow="28680" yWindow="-120" windowWidth="29040" windowHeight="15720" xr2:uid="{00000000-000D-0000-FFFF-FFFF00000000}"/>
  </bookViews>
  <sheets>
    <sheet name="Expenses" sheetId="1" r:id="rId1"/>
    <sheet name="Revenue" sheetId="4" r:id="rId2"/>
  </sheets>
  <definedNames>
    <definedName name="_xlnm.Print_Area" localSheetId="0">Expenses!$A$1:$D$101</definedName>
    <definedName name="_xlnm.Print_Area" localSheetId="1">Revenue!$A$1:$D$36</definedName>
    <definedName name="_xlnm.Print_Titles" localSheetId="0">Expenses!$9:$9</definedName>
    <definedName name="_xlnm.Print_Titles" localSheetId="1">Revenue!#REF!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4" l="1"/>
  <c r="C80" i="1"/>
  <c r="A1" i="4"/>
  <c r="C55" i="1"/>
  <c r="C54" i="1"/>
  <c r="C53" i="1"/>
  <c r="C50" i="1"/>
  <c r="C49" i="1"/>
  <c r="C48" i="1"/>
  <c r="B85" i="1"/>
  <c r="D85" i="1" s="1"/>
  <c r="C7" i="4"/>
  <c r="D5" i="4"/>
  <c r="D4" i="4"/>
  <c r="D3" i="4"/>
  <c r="B5" i="4"/>
  <c r="B4" i="4"/>
  <c r="C31" i="4"/>
  <c r="B97" i="1"/>
  <c r="D97" i="1" s="1"/>
  <c r="B93" i="1"/>
  <c r="D93" i="1" s="1"/>
  <c r="B91" i="1"/>
  <c r="D91" i="1" s="1"/>
  <c r="B89" i="1"/>
  <c r="D89" i="1" s="1"/>
  <c r="B87" i="1"/>
  <c r="D87" i="1" s="1"/>
  <c r="C99" i="1"/>
  <c r="B35" i="4" l="1"/>
  <c r="B95" i="1"/>
  <c r="D95" i="1" l="1"/>
  <c r="B99" i="1"/>
  <c r="B101" i="1" s="1"/>
  <c r="D99" i="1" l="1"/>
</calcChain>
</file>

<file path=xl/sharedStrings.xml><?xml version="1.0" encoding="utf-8"?>
<sst xmlns="http://schemas.openxmlformats.org/spreadsheetml/2006/main" count="282" uniqueCount="199">
  <si>
    <t>Budget Code:</t>
  </si>
  <si>
    <t>Revenue Source:</t>
  </si>
  <si>
    <t>Budget Name:</t>
  </si>
  <si>
    <t>Budget Manager:</t>
  </si>
  <si>
    <t>Budget Period:</t>
  </si>
  <si>
    <t>Phone #:</t>
  </si>
  <si>
    <t xml:space="preserve"> </t>
  </si>
  <si>
    <t>OBJECT</t>
  </si>
  <si>
    <t>TITLE</t>
  </si>
  <si>
    <t>AMOUNT</t>
  </si>
  <si>
    <t>150</t>
  </si>
  <si>
    <t>Salary:  Instruct/Professional</t>
  </si>
  <si>
    <t>158</t>
  </si>
  <si>
    <t>Salary:  Instructional Job  II</t>
  </si>
  <si>
    <t>160</t>
  </si>
  <si>
    <t>Salary:  Non-Instructional</t>
  </si>
  <si>
    <t>COMBO: Health Contract Adjustment</t>
  </si>
  <si>
    <t>COMBO: Longevity 15 years plus</t>
  </si>
  <si>
    <t>170</t>
  </si>
  <si>
    <t>Hourly:  Instruct/Professional</t>
  </si>
  <si>
    <t>175</t>
  </si>
  <si>
    <t>Substitute: Instructional</t>
  </si>
  <si>
    <t>178</t>
  </si>
  <si>
    <t>Hourly:  Instructional Job II</t>
  </si>
  <si>
    <t>180</t>
  </si>
  <si>
    <t>Hourly:  Non-Instructional</t>
  </si>
  <si>
    <t>188</t>
  </si>
  <si>
    <t>Hourly:  Overtime/Non-Inst</t>
  </si>
  <si>
    <t>Earned Leave Credit</t>
  </si>
  <si>
    <t>200</t>
  </si>
  <si>
    <t>Furniture &amp; Equipment</t>
  </si>
  <si>
    <t>Equipment/Federal Supplies</t>
  </si>
  <si>
    <t>300</t>
  </si>
  <si>
    <t>Supplies &amp; Materials</t>
  </si>
  <si>
    <t>301</t>
  </si>
  <si>
    <t>Reimbursable Supplies</t>
  </si>
  <si>
    <t>390</t>
  </si>
  <si>
    <t>Textbooks</t>
  </si>
  <si>
    <t>400</t>
  </si>
  <si>
    <t>Contractual Expense</t>
  </si>
  <si>
    <t>410</t>
  </si>
  <si>
    <t>Advertising</t>
  </si>
  <si>
    <t>427</t>
  </si>
  <si>
    <t>Telephone</t>
  </si>
  <si>
    <t>430</t>
  </si>
  <si>
    <t>Rental &amp; Leases</t>
  </si>
  <si>
    <t>440</t>
  </si>
  <si>
    <t>Contractual Professional</t>
  </si>
  <si>
    <t>451</t>
  </si>
  <si>
    <t>473</t>
  </si>
  <si>
    <t>Postage</t>
  </si>
  <si>
    <t>474</t>
  </si>
  <si>
    <t>Travel</t>
  </si>
  <si>
    <t>479</t>
  </si>
  <si>
    <t>Staff Development</t>
  </si>
  <si>
    <t>490</t>
  </si>
  <si>
    <t>School Districts &amp; Other BOCES</t>
  </si>
  <si>
    <t>Overestimate Adjustment</t>
  </si>
  <si>
    <t>810</t>
  </si>
  <si>
    <t>820</t>
  </si>
  <si>
    <t>830</t>
  </si>
  <si>
    <t>Social Security  (7.65%)</t>
  </si>
  <si>
    <t>840</t>
  </si>
  <si>
    <t>Health &amp; Dental Insurance</t>
  </si>
  <si>
    <t>850</t>
  </si>
  <si>
    <t>860</t>
  </si>
  <si>
    <t>Interfund Transfer - Publications</t>
  </si>
  <si>
    <t>920-00-0-541</t>
  </si>
  <si>
    <t>Interfund Transfer - Tech Services</t>
  </si>
  <si>
    <t>920-00-0-547</t>
  </si>
  <si>
    <t>Interfund Transfer - CI&amp;A</t>
  </si>
  <si>
    <t>920-00-0-562</t>
  </si>
  <si>
    <t>Interfund Transfer - Copier</t>
  </si>
  <si>
    <t>920-IT-0-562</t>
  </si>
  <si>
    <t>Interfund Transfer - Instl Tech &amp; Design</t>
  </si>
  <si>
    <t>920-00-0-630</t>
  </si>
  <si>
    <t>Interfund Transfer - EAP</t>
  </si>
  <si>
    <t>920-00-0-700</t>
  </si>
  <si>
    <t>Interfund Transfer - Transportation</t>
  </si>
  <si>
    <t>920-00-0-702</t>
  </si>
  <si>
    <t>Interfund Transfer - Central Services</t>
  </si>
  <si>
    <t>920-00-0-705</t>
  </si>
  <si>
    <t>Interfund Transfer - Tech Support</t>
  </si>
  <si>
    <t>920-AD-0-620</t>
  </si>
  <si>
    <t>Interfund Transfer - RIC Services</t>
  </si>
  <si>
    <t>920-HR-0-521</t>
  </si>
  <si>
    <t>Interfund Transfer - Printing</t>
  </si>
  <si>
    <t>920-OP-0-620</t>
  </si>
  <si>
    <t>950-CM-0-701</t>
  </si>
  <si>
    <t>Charge:  Operations &amp; Maintenance</t>
  </si>
  <si>
    <t>Charge:  Other Programs</t>
  </si>
  <si>
    <t>960-00-0-904</t>
  </si>
  <si>
    <t>Charge:  Supervision - CTC</t>
  </si>
  <si>
    <t>960-00-0-905</t>
  </si>
  <si>
    <t>Charge:  Supervision - CNC</t>
  </si>
  <si>
    <t>960-00-0-908</t>
  </si>
  <si>
    <t>Charge:  Supervision - Student Services</t>
  </si>
  <si>
    <t>960-00-0-909</t>
  </si>
  <si>
    <t>Charge:  Supervision - Training Programs</t>
  </si>
  <si>
    <t>960-00-0-911</t>
  </si>
  <si>
    <t>Charge:  Supervision - LPN</t>
  </si>
  <si>
    <t>970</t>
  </si>
  <si>
    <t>Credit:  Other Federal Programs</t>
  </si>
  <si>
    <t>Credit:  Income from General Fund</t>
  </si>
  <si>
    <t xml:space="preserve">TOTAL         </t>
  </si>
  <si>
    <t>*</t>
  </si>
  <si>
    <t>=</t>
  </si>
  <si>
    <t>REVENUE ACCOUNTS</t>
  </si>
  <si>
    <t>ACCOUNT</t>
  </si>
  <si>
    <t>1315-000</t>
  </si>
  <si>
    <t>Adult Education Tuition - Self Pay</t>
  </si>
  <si>
    <t>1315-216</t>
  </si>
  <si>
    <t>Tuition Income - Dept of Labor</t>
  </si>
  <si>
    <t>1315-280</t>
  </si>
  <si>
    <t>VESID - Adult Tuition</t>
  </si>
  <si>
    <t>1315-300</t>
  </si>
  <si>
    <t>HESC - Adult Tuition</t>
  </si>
  <si>
    <t>1315-322</t>
  </si>
  <si>
    <t>Tuition Income - Other Agencies</t>
  </si>
  <si>
    <t>1315-400</t>
  </si>
  <si>
    <t>PELL - Adult Tuition</t>
  </si>
  <si>
    <t>1315-500</t>
  </si>
  <si>
    <t>DSS - Adult Tuition</t>
  </si>
  <si>
    <t>1315-600</t>
  </si>
  <si>
    <t>WIB/WIA - Adult Tuition</t>
  </si>
  <si>
    <t>1315-900</t>
  </si>
  <si>
    <t>Gallaher - Adult Tuition</t>
  </si>
  <si>
    <t>1335-000</t>
  </si>
  <si>
    <t>Other Student Fees &amp; Charges (Books)</t>
  </si>
  <si>
    <t>2770-000</t>
  </si>
  <si>
    <t>Unclassified Revenue (Misc)</t>
  </si>
  <si>
    <t>2770-280</t>
  </si>
  <si>
    <t>Revenue from VESID</t>
  </si>
  <si>
    <t>2770-310</t>
  </si>
  <si>
    <t>Veterans Administration</t>
  </si>
  <si>
    <t>2770-3xx</t>
  </si>
  <si>
    <t>County Income (specify county)</t>
  </si>
  <si>
    <t>3289-000</t>
  </si>
  <si>
    <t>Other State Aid (Grants)</t>
  </si>
  <si>
    <t>4289-000</t>
  </si>
  <si>
    <t>Other Federal Aid (Grants)</t>
  </si>
  <si>
    <t>4790-000</t>
  </si>
  <si>
    <t>Job Training Partnership Act (JTPA)</t>
  </si>
  <si>
    <t>* TOTAL AMOUNTS MUST AGREE</t>
  </si>
  <si>
    <t>Names of people requiring access in WinCap to this budget:</t>
  </si>
  <si>
    <t>Instr/Prof: Longevity</t>
  </si>
  <si>
    <t xml:space="preserve">Salary:  Night Differential   </t>
  </si>
  <si>
    <t>Copier Leases</t>
  </si>
  <si>
    <t xml:space="preserve">Copier Overages/Color     </t>
  </si>
  <si>
    <t>Membership</t>
  </si>
  <si>
    <t>Charge:  From General Fund</t>
  </si>
  <si>
    <t>Employees Retirement  (15%)</t>
  </si>
  <si>
    <t>Meeting Supplies</t>
  </si>
  <si>
    <t>Legal</t>
  </si>
  <si>
    <t>Meetings &amp; Workshops</t>
  </si>
  <si>
    <t>920-CP-0-670</t>
  </si>
  <si>
    <t>Interfund Transfer - Central Purchasing</t>
  </si>
  <si>
    <t>920-00-0-712</t>
  </si>
  <si>
    <t>Contr Adj 2007 Unit 92</t>
  </si>
  <si>
    <t>Compensated Absences   (.8%)</t>
  </si>
  <si>
    <t>Worker's Compensation Insurance  (1.5%)</t>
  </si>
  <si>
    <t>200-00-0-SAS</t>
  </si>
  <si>
    <t>Set-a-Side Computers</t>
  </si>
  <si>
    <t>Reimbursable Contractual</t>
  </si>
  <si>
    <t>FS-10 Codes</t>
  </si>
  <si>
    <t>Code 15</t>
  </si>
  <si>
    <t>Code 16</t>
  </si>
  <si>
    <t>Code 45</t>
  </si>
  <si>
    <t>Code 40</t>
  </si>
  <si>
    <t>Code 46</t>
  </si>
  <si>
    <t>Code 80</t>
  </si>
  <si>
    <t>Total</t>
  </si>
  <si>
    <t>FS-10</t>
  </si>
  <si>
    <t>Bud Form</t>
  </si>
  <si>
    <t>Code 90</t>
  </si>
  <si>
    <t>N/A</t>
  </si>
  <si>
    <t>Difference</t>
  </si>
  <si>
    <t>TOTAL</t>
  </si>
  <si>
    <t>FS-10 Code</t>
  </si>
  <si>
    <t>INSTRUCTIONS:</t>
  </si>
  <si>
    <t>This form has been updated to allow you to quickly compare budget amounts</t>
  </si>
  <si>
    <t>to the amounts being entered on an FS-10. and to qucikly compare Revenue and</t>
  </si>
  <si>
    <t xml:space="preserve">Expenses.  As you enster expense amounts to the left - they will be subtotaled by </t>
  </si>
  <si>
    <t xml:space="preserve">FS-10 code in the chart below the budget.  If you are entering amounts in any of the </t>
  </si>
  <si>
    <t>accounts marked as "N/A" in column D - you will need to update the FS-10 code they</t>
  </si>
  <si>
    <t xml:space="preserve">should be allocated to in Column D.  If you get an error message in row 101 it means </t>
  </si>
  <si>
    <t xml:space="preserve">there is an item that has not been included in one of the FS-10 codes and you will </t>
  </si>
  <si>
    <t>need to review your data.</t>
  </si>
  <si>
    <t xml:space="preserve">You can enter amounts reported in the FS-10 Totals column in the chart to compare </t>
  </si>
  <si>
    <t xml:space="preserve">them to the budget and make sure they match.  </t>
  </si>
  <si>
    <t>On the Revenues tab - row 35 will show an error message if the total revenure</t>
  </si>
  <si>
    <t>amounts entered do not match the total expense amounts on this tab.</t>
  </si>
  <si>
    <t xml:space="preserve">If you have any questions when completing this from plese contact </t>
  </si>
  <si>
    <t xml:space="preserve">      2024-2025 FEDERAL BUDGET FORM</t>
  </si>
  <si>
    <t>Teachers Retirement  (10%)</t>
  </si>
  <si>
    <t xml:space="preserve">Retiree Health (Flat Rate of $7,300/person)  </t>
  </si>
  <si>
    <t>Unemployment Insurance   (.25%)</t>
  </si>
  <si>
    <t>Indirect (1.0% - 2023/24 Rate)</t>
  </si>
  <si>
    <t>Mary Habib (mhabib@OCMBOCES.ORG).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</si>
</sst>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1"/>
      <color rgb="FFFF0000"/>
      <name val="Calibri"/>
      <family val="2"/>
    </font>
    <font>
      <sz val="10"/>
      <name val="Arial"/>
    </font>
    <font>
      <b/>
      <sz val="14"/>
      <color rgb="FFFF0000"/>
      <name val="Calibri"/>
      <family val="2"/>
    </font>
    <font>
      <sz val="11"/>
      <color rgb="FFFF0000"/>
      <name val="Calibri"/>
      <family val="2"/>
    </font>
    <font>
      <sz val="11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77">
    <xf numFmtId="0" fontId="0" fillId="0" borderId="0" xfId="0"/>
    <xf numFmtId="49" fontId="3" fillId="0" borderId="0" xfId="0" applyNumberFormat="1" applyFont="1" applyAlignment="1">
      <alignment horizontal="center"/>
    </xf>
    <xf numFmtId="42" fontId="4" fillId="0" borderId="0" xfId="0" applyNumberFormat="1" applyFont="1"/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horizontal="right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Protection="1">
      <protection locked="0"/>
    </xf>
    <xf numFmtId="49" fontId="4" fillId="0" borderId="0" xfId="0" applyNumberFormat="1" applyFont="1" applyBorder="1" applyProtection="1"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2" xfId="0" applyFont="1" applyBorder="1" applyProtection="1">
      <protection locked="0"/>
    </xf>
    <xf numFmtId="0" fontId="4" fillId="0" borderId="0" xfId="0" applyFont="1" applyProtection="1">
      <protection locked="0"/>
    </xf>
    <xf numFmtId="49" fontId="4" fillId="0" borderId="0" xfId="0" applyNumberFormat="1" applyFont="1" applyProtection="1">
      <protection locked="0"/>
    </xf>
    <xf numFmtId="0" fontId="4" fillId="0" borderId="0" xfId="0" applyFont="1" applyProtection="1"/>
    <xf numFmtId="0" fontId="5" fillId="0" borderId="0" xfId="0" applyFont="1" applyAlignment="1" applyProtection="1">
      <alignment horizontal="right"/>
    </xf>
    <xf numFmtId="0" fontId="4" fillId="0" borderId="1" xfId="0" applyFont="1" applyBorder="1"/>
    <xf numFmtId="49" fontId="4" fillId="0" borderId="0" xfId="0" applyNumberFormat="1" applyFont="1" applyBorder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2" borderId="1" xfId="1" applyNumberFormat="1" applyFont="1" applyFill="1" applyBorder="1" applyProtection="1">
      <protection locked="0"/>
    </xf>
    <xf numFmtId="164" fontId="4" fillId="3" borderId="1" xfId="1" applyNumberFormat="1" applyFont="1" applyFill="1" applyBorder="1" applyProtection="1">
      <protection locked="0"/>
    </xf>
    <xf numFmtId="164" fontId="4" fillId="5" borderId="2" xfId="1" applyNumberFormat="1" applyFont="1" applyFill="1" applyBorder="1" applyProtection="1">
      <protection locked="0"/>
    </xf>
    <xf numFmtId="164" fontId="4" fillId="4" borderId="2" xfId="1" applyNumberFormat="1" applyFont="1" applyFill="1" applyBorder="1" applyProtection="1">
      <protection locked="0"/>
    </xf>
    <xf numFmtId="164" fontId="4" fillId="4" borderId="1" xfId="1" applyNumberFormat="1" applyFont="1" applyFill="1" applyBorder="1" applyProtection="1">
      <protection locked="0"/>
    </xf>
    <xf numFmtId="164" fontId="4" fillId="8" borderId="2" xfId="1" applyNumberFormat="1" applyFont="1" applyFill="1" applyBorder="1" applyProtection="1">
      <protection locked="0"/>
    </xf>
    <xf numFmtId="164" fontId="4" fillId="6" borderId="2" xfId="1" applyNumberFormat="1" applyFont="1" applyFill="1" applyBorder="1" applyProtection="1">
      <protection locked="0"/>
    </xf>
    <xf numFmtId="164" fontId="4" fillId="0" borderId="2" xfId="1" applyNumberFormat="1" applyFont="1" applyBorder="1" applyProtection="1">
      <protection locked="0"/>
    </xf>
    <xf numFmtId="164" fontId="4" fillId="7" borderId="2" xfId="1" applyNumberFormat="1" applyFont="1" applyFill="1" applyBorder="1"/>
    <xf numFmtId="164" fontId="4" fillId="7" borderId="2" xfId="1" applyNumberFormat="1" applyFont="1" applyFill="1" applyBorder="1" applyProtection="1">
      <protection locked="0"/>
    </xf>
    <xf numFmtId="0" fontId="7" fillId="0" borderId="0" xfId="0" applyFont="1" applyAlignment="1">
      <alignment horizontal="left"/>
    </xf>
    <xf numFmtId="164" fontId="4" fillId="0" borderId="1" xfId="1" applyNumberFormat="1" applyFont="1" applyBorder="1" applyProtection="1">
      <protection locked="0"/>
    </xf>
    <xf numFmtId="42" fontId="4" fillId="0" borderId="0" xfId="0" applyNumberFormat="1" applyFont="1" applyFill="1"/>
    <xf numFmtId="0" fontId="4" fillId="0" borderId="0" xfId="0" applyFont="1" applyFill="1"/>
    <xf numFmtId="164" fontId="4" fillId="4" borderId="0" xfId="1" applyNumberFormat="1" applyFont="1" applyFill="1" applyBorder="1" applyProtection="1">
      <protection locked="0"/>
    </xf>
    <xf numFmtId="0" fontId="5" fillId="0" borderId="2" xfId="0" applyFont="1" applyBorder="1"/>
    <xf numFmtId="0" fontId="4" fillId="0" borderId="0" xfId="0" applyFont="1" applyBorder="1"/>
    <xf numFmtId="49" fontId="6" fillId="0" borderId="0" xfId="0" applyNumberFormat="1" applyFont="1" applyProtection="1">
      <protection locked="0"/>
    </xf>
    <xf numFmtId="0" fontId="6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6" fillId="0" borderId="0" xfId="0" applyFont="1" applyProtection="1">
      <protection locked="0"/>
    </xf>
    <xf numFmtId="0" fontId="4" fillId="0" borderId="0" xfId="0" applyFont="1" applyAlignment="1">
      <alignment horizontal="fill"/>
    </xf>
    <xf numFmtId="42" fontId="4" fillId="0" borderId="3" xfId="0" applyNumberFormat="1" applyFont="1" applyBorder="1"/>
    <xf numFmtId="49" fontId="4" fillId="0" borderId="1" xfId="0" applyNumberFormat="1" applyFont="1" applyBorder="1" applyAlignment="1">
      <alignment horizontal="left"/>
    </xf>
    <xf numFmtId="42" fontId="4" fillId="0" borderId="4" xfId="0" applyNumberFormat="1" applyFont="1" applyBorder="1"/>
    <xf numFmtId="49" fontId="7" fillId="2" borderId="0" xfId="0" applyNumberFormat="1" applyFont="1" applyFill="1" applyProtection="1">
      <protection locked="0"/>
    </xf>
    <xf numFmtId="164" fontId="4" fillId="2" borderId="5" xfId="1" applyNumberFormat="1" applyFont="1" applyFill="1" applyBorder="1"/>
    <xf numFmtId="164" fontId="4" fillId="0" borderId="5" xfId="1" applyNumberFormat="1" applyFont="1" applyBorder="1"/>
    <xf numFmtId="49" fontId="4" fillId="3" borderId="0" xfId="0" applyNumberFormat="1" applyFont="1" applyFill="1" applyProtection="1">
      <protection locked="0"/>
    </xf>
    <xf numFmtId="164" fontId="4" fillId="3" borderId="5" xfId="1" applyNumberFormat="1" applyFont="1" applyFill="1" applyBorder="1"/>
    <xf numFmtId="49" fontId="7" fillId="4" borderId="0" xfId="0" applyNumberFormat="1" applyFont="1" applyFill="1" applyProtection="1">
      <protection locked="0"/>
    </xf>
    <xf numFmtId="164" fontId="4" fillId="4" borderId="5" xfId="1" applyNumberFormat="1" applyFont="1" applyFill="1" applyBorder="1"/>
    <xf numFmtId="49" fontId="4" fillId="5" borderId="0" xfId="0" applyNumberFormat="1" applyFont="1" applyFill="1" applyProtection="1">
      <protection locked="0"/>
    </xf>
    <xf numFmtId="164" fontId="4" fillId="5" borderId="5" xfId="1" applyNumberFormat="1" applyFont="1" applyFill="1" applyBorder="1"/>
    <xf numFmtId="49" fontId="4" fillId="6" borderId="0" xfId="0" applyNumberFormat="1" applyFont="1" applyFill="1" applyProtection="1">
      <protection locked="0"/>
    </xf>
    <xf numFmtId="164" fontId="4" fillId="6" borderId="5" xfId="1" applyNumberFormat="1" applyFont="1" applyFill="1" applyBorder="1"/>
    <xf numFmtId="49" fontId="7" fillId="7" borderId="0" xfId="0" applyNumberFormat="1" applyFont="1" applyFill="1" applyProtection="1">
      <protection locked="0"/>
    </xf>
    <xf numFmtId="164" fontId="4" fillId="7" borderId="5" xfId="1" applyNumberFormat="1" applyFont="1" applyFill="1" applyBorder="1"/>
    <xf numFmtId="49" fontId="7" fillId="8" borderId="0" xfId="0" applyNumberFormat="1" applyFont="1" applyFill="1" applyProtection="1">
      <protection locked="0"/>
    </xf>
    <xf numFmtId="164" fontId="4" fillId="8" borderId="6" xfId="1" applyNumberFormat="1" applyFont="1" applyFill="1" applyBorder="1"/>
    <xf numFmtId="164" fontId="6" fillId="0" borderId="2" xfId="1" applyNumberFormat="1" applyFont="1" applyBorder="1"/>
    <xf numFmtId="164" fontId="6" fillId="0" borderId="0" xfId="1" applyNumberFormat="1" applyFont="1" applyBorder="1"/>
    <xf numFmtId="49" fontId="6" fillId="0" borderId="0" xfId="0" applyNumberFormat="1" applyFont="1"/>
    <xf numFmtId="164" fontId="4" fillId="0" borderId="0" xfId="1" applyNumberFormat="1" applyFont="1" applyAlignment="1">
      <alignment horizontal="right"/>
    </xf>
    <xf numFmtId="0" fontId="6" fillId="0" borderId="0" xfId="0" applyFont="1"/>
    <xf numFmtId="14" fontId="5" fillId="0" borderId="0" xfId="0" applyNumberFormat="1" applyFont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centerContinuous"/>
    </xf>
    <xf numFmtId="0" fontId="8" fillId="0" borderId="0" xfId="0" applyFont="1"/>
    <xf numFmtId="164" fontId="8" fillId="0" borderId="0" xfId="1" applyNumberFormat="1" applyFont="1" applyBorder="1"/>
    <xf numFmtId="42" fontId="6" fillId="0" borderId="0" xfId="0" applyNumberFormat="1" applyFont="1"/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Border="1" applyProtection="1">
      <protection locked="0"/>
    </xf>
    <xf numFmtId="49" fontId="11" fillId="0" borderId="0" xfId="0" applyNumberFormat="1" applyFont="1" applyProtection="1">
      <protection locked="0"/>
    </xf>
    <xf numFmtId="49" fontId="11" fillId="0" borderId="0" xfId="0" applyNumberFormat="1" applyFont="1" applyBorder="1"/>
    <xf numFmtId="49" fontId="11" fillId="0" borderId="0" xfId="0" applyNumberFormat="1" applyFont="1"/>
    <xf numFmtId="49" fontId="8" fillId="0" borderId="0" xfId="0" applyNumberFormat="1" applyFont="1" applyProtection="1">
      <protection locked="0"/>
    </xf>
    <xf numFmtId="10" fontId="12" fillId="0" borderId="0" xfId="2" applyNumberFormat="1" applyFont="1" applyProtection="1"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4"/>
  <sheetViews>
    <sheetView tabSelected="1" zoomScaleNormal="100" workbookViewId="0">
      <selection activeCell="D72" sqref="D72"/>
    </sheetView>
  </sheetViews>
  <sheetFormatPr defaultRowHeight="15" x14ac:dyDescent="0.25"/>
  <cols>
    <col min="1" max="1" width="20.7109375" style="3" customWidth="1"/>
    <col min="2" max="2" width="52.7109375" style="3" customWidth="1"/>
    <col min="3" max="3" width="19" style="3" customWidth="1"/>
    <col min="4" max="4" width="46.85546875" style="3" customWidth="1"/>
    <col min="5" max="5" width="21.42578125" style="74" bestFit="1" customWidth="1"/>
    <col min="6" max="6" width="45.5703125" style="2" customWidth="1"/>
    <col min="7" max="7" width="14.28515625" style="2" bestFit="1" customWidth="1"/>
    <col min="8" max="8" width="16.85546875" style="2" bestFit="1" customWidth="1"/>
    <col min="9" max="16384" width="9.140625" style="3"/>
  </cols>
  <sheetData>
    <row r="1" spans="1:6" ht="18.75" x14ac:dyDescent="0.3">
      <c r="A1" s="66" t="s">
        <v>193</v>
      </c>
      <c r="B1" s="66"/>
      <c r="C1" s="66"/>
      <c r="D1" s="66"/>
      <c r="E1" s="70"/>
    </row>
    <row r="3" spans="1:6" x14ac:dyDescent="0.25">
      <c r="A3" s="5" t="s">
        <v>0</v>
      </c>
      <c r="B3" s="6"/>
      <c r="C3" s="5" t="s">
        <v>1</v>
      </c>
      <c r="D3" s="7"/>
      <c r="E3" s="71"/>
    </row>
    <row r="4" spans="1:6" x14ac:dyDescent="0.25">
      <c r="A4" s="5" t="s">
        <v>2</v>
      </c>
      <c r="B4" s="9"/>
      <c r="C4" s="5" t="s">
        <v>3</v>
      </c>
      <c r="D4" s="10"/>
      <c r="E4" s="71"/>
    </row>
    <row r="5" spans="1:6" x14ac:dyDescent="0.25">
      <c r="A5" s="5" t="s">
        <v>4</v>
      </c>
      <c r="B5" s="9"/>
      <c r="C5" s="5" t="s">
        <v>5</v>
      </c>
      <c r="D5" s="10"/>
      <c r="E5" s="71"/>
    </row>
    <row r="6" spans="1:6" x14ac:dyDescent="0.25">
      <c r="B6" s="3" t="s">
        <v>6</v>
      </c>
      <c r="D6" s="11"/>
      <c r="E6" s="72"/>
    </row>
    <row r="7" spans="1:6" x14ac:dyDescent="0.25">
      <c r="A7" s="13"/>
      <c r="B7" s="14" t="s">
        <v>144</v>
      </c>
      <c r="C7" s="7"/>
      <c r="D7" s="15"/>
      <c r="E7" s="73"/>
    </row>
    <row r="9" spans="1:6" x14ac:dyDescent="0.25">
      <c r="A9" s="17" t="s">
        <v>7</v>
      </c>
      <c r="B9" s="17" t="s">
        <v>8</v>
      </c>
      <c r="C9" s="17" t="s">
        <v>9</v>
      </c>
      <c r="D9" s="15" t="s">
        <v>164</v>
      </c>
      <c r="F9" s="69" t="s">
        <v>179</v>
      </c>
    </row>
    <row r="10" spans="1:6" x14ac:dyDescent="0.25">
      <c r="A10" s="18" t="s">
        <v>10</v>
      </c>
      <c r="B10" s="18" t="s">
        <v>11</v>
      </c>
      <c r="C10" s="19"/>
      <c r="D10" s="11" t="s">
        <v>165</v>
      </c>
      <c r="F10" s="2" t="s">
        <v>180</v>
      </c>
    </row>
    <row r="11" spans="1:6" x14ac:dyDescent="0.25">
      <c r="A11" s="18" t="s">
        <v>12</v>
      </c>
      <c r="B11" s="18" t="s">
        <v>13</v>
      </c>
      <c r="C11" s="19"/>
      <c r="D11" s="11" t="s">
        <v>165</v>
      </c>
      <c r="F11" s="2" t="s">
        <v>181</v>
      </c>
    </row>
    <row r="12" spans="1:6" x14ac:dyDescent="0.25">
      <c r="A12" s="18">
        <v>159</v>
      </c>
      <c r="B12" s="18" t="s">
        <v>145</v>
      </c>
      <c r="C12" s="19"/>
      <c r="D12" s="11" t="s">
        <v>165</v>
      </c>
      <c r="F12" s="2" t="s">
        <v>182</v>
      </c>
    </row>
    <row r="13" spans="1:6" x14ac:dyDescent="0.25">
      <c r="A13" s="18" t="s">
        <v>14</v>
      </c>
      <c r="B13" s="18" t="s">
        <v>15</v>
      </c>
      <c r="C13" s="20"/>
      <c r="D13" s="11" t="s">
        <v>166</v>
      </c>
      <c r="F13" s="2" t="s">
        <v>183</v>
      </c>
    </row>
    <row r="14" spans="1:6" x14ac:dyDescent="0.25">
      <c r="A14" s="18">
        <v>162</v>
      </c>
      <c r="B14" s="18" t="s">
        <v>16</v>
      </c>
      <c r="C14" s="20"/>
      <c r="D14" s="11" t="s">
        <v>166</v>
      </c>
      <c r="F14" s="2" t="s">
        <v>184</v>
      </c>
    </row>
    <row r="15" spans="1:6" x14ac:dyDescent="0.25">
      <c r="A15" s="18">
        <v>168</v>
      </c>
      <c r="B15" s="18" t="s">
        <v>146</v>
      </c>
      <c r="C15" s="20"/>
      <c r="D15" s="11" t="s">
        <v>166</v>
      </c>
      <c r="F15" s="2" t="s">
        <v>185</v>
      </c>
    </row>
    <row r="16" spans="1:6" x14ac:dyDescent="0.25">
      <c r="A16" s="18">
        <v>169</v>
      </c>
      <c r="B16" s="18" t="s">
        <v>17</v>
      </c>
      <c r="C16" s="20"/>
      <c r="D16" s="11" t="s">
        <v>166</v>
      </c>
      <c r="F16" s="2" t="s">
        <v>186</v>
      </c>
    </row>
    <row r="17" spans="1:6" x14ac:dyDescent="0.25">
      <c r="A17" s="18" t="s">
        <v>18</v>
      </c>
      <c r="B17" s="18" t="s">
        <v>19</v>
      </c>
      <c r="C17" s="19"/>
      <c r="D17" s="11" t="s">
        <v>165</v>
      </c>
      <c r="F17" s="2" t="s">
        <v>187</v>
      </c>
    </row>
    <row r="18" spans="1:6" x14ac:dyDescent="0.25">
      <c r="A18" s="18" t="s">
        <v>20</v>
      </c>
      <c r="B18" s="18" t="s">
        <v>21</v>
      </c>
      <c r="C18" s="19"/>
      <c r="D18" s="11" t="s">
        <v>165</v>
      </c>
    </row>
    <row r="19" spans="1:6" x14ac:dyDescent="0.25">
      <c r="A19" s="18" t="s">
        <v>22</v>
      </c>
      <c r="B19" s="18" t="s">
        <v>23</v>
      </c>
      <c r="C19" s="19"/>
      <c r="D19" s="11" t="s">
        <v>165</v>
      </c>
      <c r="F19" s="2" t="s">
        <v>188</v>
      </c>
    </row>
    <row r="20" spans="1:6" x14ac:dyDescent="0.25">
      <c r="A20" s="18">
        <v>179</v>
      </c>
      <c r="B20" s="18" t="s">
        <v>158</v>
      </c>
      <c r="C20" s="19"/>
      <c r="D20" s="11" t="s">
        <v>165</v>
      </c>
      <c r="F20" s="2" t="s">
        <v>189</v>
      </c>
    </row>
    <row r="21" spans="1:6" x14ac:dyDescent="0.25">
      <c r="A21" s="18" t="s">
        <v>24</v>
      </c>
      <c r="B21" s="18" t="s">
        <v>25</v>
      </c>
      <c r="C21" s="20"/>
      <c r="D21" s="11" t="s">
        <v>166</v>
      </c>
    </row>
    <row r="22" spans="1:6" x14ac:dyDescent="0.25">
      <c r="A22" s="18" t="s">
        <v>26</v>
      </c>
      <c r="B22" s="18" t="s">
        <v>27</v>
      </c>
      <c r="C22" s="20"/>
      <c r="D22" s="11" t="s">
        <v>166</v>
      </c>
      <c r="F22" s="2" t="s">
        <v>190</v>
      </c>
    </row>
    <row r="23" spans="1:6" x14ac:dyDescent="0.25">
      <c r="A23" s="18">
        <v>190</v>
      </c>
      <c r="B23" s="18" t="s">
        <v>28</v>
      </c>
      <c r="C23" s="19"/>
      <c r="D23" s="11" t="s">
        <v>165</v>
      </c>
      <c r="F23" s="2" t="s">
        <v>191</v>
      </c>
    </row>
    <row r="24" spans="1:6" x14ac:dyDescent="0.25">
      <c r="A24" s="18" t="s">
        <v>29</v>
      </c>
      <c r="B24" s="18" t="s">
        <v>30</v>
      </c>
      <c r="C24" s="21"/>
      <c r="D24" s="11" t="s">
        <v>167</v>
      </c>
    </row>
    <row r="25" spans="1:6" x14ac:dyDescent="0.25">
      <c r="A25" s="18" t="s">
        <v>161</v>
      </c>
      <c r="B25" s="18" t="s">
        <v>162</v>
      </c>
      <c r="C25" s="21"/>
      <c r="D25" s="11" t="s">
        <v>167</v>
      </c>
      <c r="E25" s="72"/>
      <c r="F25" s="2" t="s">
        <v>192</v>
      </c>
    </row>
    <row r="26" spans="1:6" x14ac:dyDescent="0.25">
      <c r="A26" s="18">
        <v>230</v>
      </c>
      <c r="B26" s="18" t="s">
        <v>31</v>
      </c>
      <c r="C26" s="21"/>
      <c r="D26" s="11" t="s">
        <v>167</v>
      </c>
      <c r="E26" s="72"/>
      <c r="F26" s="2" t="s">
        <v>198</v>
      </c>
    </row>
    <row r="27" spans="1:6" x14ac:dyDescent="0.25">
      <c r="A27" s="18" t="s">
        <v>32</v>
      </c>
      <c r="B27" s="18" t="s">
        <v>33</v>
      </c>
      <c r="C27" s="21"/>
      <c r="D27" s="11" t="s">
        <v>167</v>
      </c>
      <c r="E27" s="72"/>
    </row>
    <row r="28" spans="1:6" x14ac:dyDescent="0.25">
      <c r="A28" s="18" t="s">
        <v>34</v>
      </c>
      <c r="B28" s="18" t="s">
        <v>35</v>
      </c>
      <c r="C28" s="21"/>
      <c r="D28" s="11" t="s">
        <v>167</v>
      </c>
      <c r="E28" s="72"/>
    </row>
    <row r="29" spans="1:6" x14ac:dyDescent="0.25">
      <c r="A29" s="18">
        <v>388</v>
      </c>
      <c r="B29" s="18" t="s">
        <v>152</v>
      </c>
      <c r="C29" s="21"/>
      <c r="D29" s="11" t="s">
        <v>167</v>
      </c>
      <c r="E29" s="72"/>
    </row>
    <row r="30" spans="1:6" x14ac:dyDescent="0.25">
      <c r="A30" s="18" t="s">
        <v>36</v>
      </c>
      <c r="B30" s="18" t="s">
        <v>37</v>
      </c>
      <c r="C30" s="21"/>
      <c r="D30" s="11" t="s">
        <v>167</v>
      </c>
      <c r="E30" s="72"/>
    </row>
    <row r="31" spans="1:6" x14ac:dyDescent="0.25">
      <c r="A31" s="18" t="s">
        <v>38</v>
      </c>
      <c r="B31" s="18" t="s">
        <v>39</v>
      </c>
      <c r="C31" s="22"/>
      <c r="D31" s="11" t="s">
        <v>168</v>
      </c>
      <c r="E31" s="72"/>
    </row>
    <row r="32" spans="1:6" x14ac:dyDescent="0.25">
      <c r="A32" s="18">
        <v>401</v>
      </c>
      <c r="B32" s="18" t="s">
        <v>163</v>
      </c>
      <c r="C32" s="22"/>
      <c r="D32" s="11" t="s">
        <v>168</v>
      </c>
      <c r="E32" s="72"/>
    </row>
    <row r="33" spans="1:5" x14ac:dyDescent="0.25">
      <c r="A33" s="18" t="s">
        <v>40</v>
      </c>
      <c r="B33" s="18" t="s">
        <v>41</v>
      </c>
      <c r="C33" s="22"/>
      <c r="D33" s="11" t="s">
        <v>168</v>
      </c>
      <c r="E33" s="72"/>
    </row>
    <row r="34" spans="1:5" x14ac:dyDescent="0.25">
      <c r="A34" s="18" t="s">
        <v>42</v>
      </c>
      <c r="B34" s="18" t="s">
        <v>43</v>
      </c>
      <c r="C34" s="22"/>
      <c r="D34" s="11" t="s">
        <v>168</v>
      </c>
      <c r="E34" s="72"/>
    </row>
    <row r="35" spans="1:5" x14ac:dyDescent="0.25">
      <c r="A35" s="18" t="s">
        <v>44</v>
      </c>
      <c r="B35" s="18" t="s">
        <v>45</v>
      </c>
      <c r="C35" s="22"/>
      <c r="D35" s="11" t="s">
        <v>168</v>
      </c>
      <c r="E35" s="72"/>
    </row>
    <row r="36" spans="1:5" x14ac:dyDescent="0.25">
      <c r="A36" s="18">
        <v>432</v>
      </c>
      <c r="B36" s="18" t="s">
        <v>147</v>
      </c>
      <c r="C36" s="23"/>
      <c r="D36" s="11" t="s">
        <v>168</v>
      </c>
      <c r="E36" s="72"/>
    </row>
    <row r="37" spans="1:5" x14ac:dyDescent="0.25">
      <c r="A37" s="18">
        <v>433</v>
      </c>
      <c r="B37" s="18" t="s">
        <v>148</v>
      </c>
      <c r="C37" s="23"/>
      <c r="D37" s="11" t="s">
        <v>168</v>
      </c>
      <c r="E37" s="72"/>
    </row>
    <row r="38" spans="1:5" x14ac:dyDescent="0.25">
      <c r="A38" s="18">
        <v>438</v>
      </c>
      <c r="B38" s="18" t="s">
        <v>149</v>
      </c>
      <c r="C38" s="23"/>
      <c r="D38" s="11" t="s">
        <v>168</v>
      </c>
      <c r="E38" s="72"/>
    </row>
    <row r="39" spans="1:5" x14ac:dyDescent="0.25">
      <c r="A39" s="18" t="s">
        <v>46</v>
      </c>
      <c r="B39" s="18" t="s">
        <v>47</v>
      </c>
      <c r="C39" s="23"/>
      <c r="D39" s="11" t="s">
        <v>168</v>
      </c>
      <c r="E39" s="72"/>
    </row>
    <row r="40" spans="1:5" x14ac:dyDescent="0.25">
      <c r="A40" s="18">
        <v>441</v>
      </c>
      <c r="B40" s="18" t="s">
        <v>153</v>
      </c>
      <c r="C40" s="23"/>
      <c r="D40" s="11" t="s">
        <v>168</v>
      </c>
      <c r="E40" s="72"/>
    </row>
    <row r="41" spans="1:5" x14ac:dyDescent="0.25">
      <c r="A41" s="18" t="s">
        <v>48</v>
      </c>
      <c r="B41" s="18" t="s">
        <v>197</v>
      </c>
      <c r="C41" s="24"/>
      <c r="D41" s="11" t="s">
        <v>174</v>
      </c>
      <c r="E41" s="72"/>
    </row>
    <row r="42" spans="1:5" x14ac:dyDescent="0.25">
      <c r="A42" s="18" t="s">
        <v>49</v>
      </c>
      <c r="B42" s="18" t="s">
        <v>50</v>
      </c>
      <c r="C42" s="22"/>
      <c r="D42" s="11" t="s">
        <v>168</v>
      </c>
      <c r="E42" s="72"/>
    </row>
    <row r="43" spans="1:5" x14ac:dyDescent="0.25">
      <c r="A43" s="18" t="s">
        <v>51</v>
      </c>
      <c r="B43" s="18" t="s">
        <v>52</v>
      </c>
      <c r="C43" s="25"/>
      <c r="D43" s="11" t="s">
        <v>169</v>
      </c>
      <c r="E43" s="72"/>
    </row>
    <row r="44" spans="1:5" x14ac:dyDescent="0.25">
      <c r="A44" s="18" t="s">
        <v>53</v>
      </c>
      <c r="B44" s="18" t="s">
        <v>54</v>
      </c>
      <c r="C44" s="25"/>
      <c r="D44" s="11" t="s">
        <v>169</v>
      </c>
      <c r="E44" s="72"/>
    </row>
    <row r="45" spans="1:5" x14ac:dyDescent="0.25">
      <c r="A45" s="18">
        <v>488</v>
      </c>
      <c r="B45" s="18" t="s">
        <v>154</v>
      </c>
      <c r="C45" s="25"/>
      <c r="D45" s="11" t="s">
        <v>169</v>
      </c>
      <c r="E45" s="72"/>
    </row>
    <row r="46" spans="1:5" x14ac:dyDescent="0.25">
      <c r="A46" s="18" t="s">
        <v>55</v>
      </c>
      <c r="B46" s="18" t="s">
        <v>56</v>
      </c>
      <c r="C46" s="25"/>
      <c r="D46" s="11" t="s">
        <v>169</v>
      </c>
      <c r="E46" s="72"/>
    </row>
    <row r="47" spans="1:5" x14ac:dyDescent="0.25">
      <c r="A47" s="18">
        <v>492</v>
      </c>
      <c r="B47" s="18" t="s">
        <v>57</v>
      </c>
      <c r="C47" s="26"/>
      <c r="D47" s="11" t="s">
        <v>175</v>
      </c>
      <c r="E47" s="72"/>
    </row>
    <row r="48" spans="1:5" x14ac:dyDescent="0.25">
      <c r="A48" s="18" t="s">
        <v>58</v>
      </c>
      <c r="B48" s="18" t="s">
        <v>151</v>
      </c>
      <c r="C48" s="27">
        <f>(SUMIF(D$10:D$23,"Code 15",C$10:C$23)*E48)</f>
        <v>0</v>
      </c>
      <c r="D48" s="11" t="s">
        <v>170</v>
      </c>
      <c r="E48" s="76">
        <v>0.15</v>
      </c>
    </row>
    <row r="49" spans="1:5" x14ac:dyDescent="0.25">
      <c r="A49" s="18" t="s">
        <v>59</v>
      </c>
      <c r="B49" s="18" t="s">
        <v>194</v>
      </c>
      <c r="C49" s="27">
        <f>(SUMIF(D$10:D$23,"Code 16",C$10:C$23)*E49)</f>
        <v>0</v>
      </c>
      <c r="D49" s="11" t="s">
        <v>170</v>
      </c>
      <c r="E49" s="76">
        <v>0.1</v>
      </c>
    </row>
    <row r="50" spans="1:5" x14ac:dyDescent="0.25">
      <c r="A50" s="18" t="s">
        <v>60</v>
      </c>
      <c r="B50" s="18" t="s">
        <v>61</v>
      </c>
      <c r="C50" s="27">
        <f>(SUM(C$10:C$23)*E50)</f>
        <v>0</v>
      </c>
      <c r="D50" s="11" t="s">
        <v>170</v>
      </c>
      <c r="E50" s="76">
        <v>7.6499999999999999E-2</v>
      </c>
    </row>
    <row r="51" spans="1:5" x14ac:dyDescent="0.25">
      <c r="A51" s="18" t="s">
        <v>62</v>
      </c>
      <c r="B51" s="18" t="s">
        <v>63</v>
      </c>
      <c r="C51" s="28"/>
      <c r="D51" s="11" t="s">
        <v>170</v>
      </c>
      <c r="E51" s="76"/>
    </row>
    <row r="52" spans="1:5" x14ac:dyDescent="0.25">
      <c r="A52" s="18">
        <v>841</v>
      </c>
      <c r="B52" s="29" t="s">
        <v>195</v>
      </c>
      <c r="C52" s="28"/>
      <c r="D52" s="11" t="s">
        <v>170</v>
      </c>
      <c r="E52" s="76"/>
    </row>
    <row r="53" spans="1:5" x14ac:dyDescent="0.25">
      <c r="A53" s="18">
        <v>844</v>
      </c>
      <c r="B53" s="18" t="s">
        <v>159</v>
      </c>
      <c r="C53" s="27">
        <f t="shared" ref="C53:C55" si="0">(SUM(C$10:C$23)*E53)</f>
        <v>0</v>
      </c>
      <c r="D53" s="11" t="s">
        <v>170</v>
      </c>
      <c r="E53" s="76">
        <v>8.0000000000000002E-3</v>
      </c>
    </row>
    <row r="54" spans="1:5" x14ac:dyDescent="0.25">
      <c r="A54" s="18" t="s">
        <v>64</v>
      </c>
      <c r="B54" s="18" t="s">
        <v>196</v>
      </c>
      <c r="C54" s="27">
        <f t="shared" si="0"/>
        <v>0</v>
      </c>
      <c r="D54" s="11" t="s">
        <v>170</v>
      </c>
      <c r="E54" s="76">
        <v>2.5000000000000001E-3</v>
      </c>
    </row>
    <row r="55" spans="1:5" x14ac:dyDescent="0.25">
      <c r="A55" s="18" t="s">
        <v>65</v>
      </c>
      <c r="B55" s="18" t="s">
        <v>160</v>
      </c>
      <c r="C55" s="27">
        <f t="shared" si="0"/>
        <v>0</v>
      </c>
      <c r="D55" s="11" t="s">
        <v>170</v>
      </c>
      <c r="E55" s="76">
        <v>1.4999999999999999E-2</v>
      </c>
    </row>
    <row r="56" spans="1:5" x14ac:dyDescent="0.25">
      <c r="A56" s="18">
        <v>920</v>
      </c>
      <c r="B56" s="18" t="s">
        <v>150</v>
      </c>
      <c r="C56" s="30"/>
      <c r="D56" s="11" t="s">
        <v>175</v>
      </c>
      <c r="E56" s="72"/>
    </row>
    <row r="57" spans="1:5" x14ac:dyDescent="0.25">
      <c r="A57" s="18" t="s">
        <v>67</v>
      </c>
      <c r="B57" s="18" t="s">
        <v>68</v>
      </c>
      <c r="C57" s="22"/>
      <c r="D57" s="11" t="s">
        <v>168</v>
      </c>
      <c r="E57" s="72"/>
    </row>
    <row r="58" spans="1:5" x14ac:dyDescent="0.25">
      <c r="A58" s="18" t="s">
        <v>69</v>
      </c>
      <c r="B58" s="18" t="s">
        <v>70</v>
      </c>
      <c r="C58" s="22"/>
      <c r="D58" s="11" t="s">
        <v>168</v>
      </c>
      <c r="E58" s="72"/>
    </row>
    <row r="59" spans="1:5" x14ac:dyDescent="0.25">
      <c r="A59" s="18" t="s">
        <v>71</v>
      </c>
      <c r="B59" s="18" t="s">
        <v>72</v>
      </c>
      <c r="C59" s="22"/>
      <c r="D59" s="11" t="s">
        <v>168</v>
      </c>
      <c r="E59" s="72"/>
    </row>
    <row r="60" spans="1:5" x14ac:dyDescent="0.25">
      <c r="A60" s="18" t="s">
        <v>73</v>
      </c>
      <c r="B60" s="18" t="s">
        <v>74</v>
      </c>
      <c r="C60" s="22"/>
      <c r="D60" s="11" t="s">
        <v>168</v>
      </c>
      <c r="E60" s="72"/>
    </row>
    <row r="61" spans="1:5" x14ac:dyDescent="0.25">
      <c r="A61" s="18" t="s">
        <v>75</v>
      </c>
      <c r="B61" s="18" t="s">
        <v>76</v>
      </c>
      <c r="C61" s="22"/>
      <c r="D61" s="11" t="s">
        <v>168</v>
      </c>
      <c r="E61" s="72"/>
    </row>
    <row r="62" spans="1:5" x14ac:dyDescent="0.25">
      <c r="A62" s="18" t="s">
        <v>77</v>
      </c>
      <c r="B62" s="18" t="s">
        <v>78</v>
      </c>
      <c r="C62" s="22"/>
      <c r="D62" s="11" t="s">
        <v>168</v>
      </c>
      <c r="E62" s="72"/>
    </row>
    <row r="63" spans="1:5" x14ac:dyDescent="0.25">
      <c r="A63" s="18" t="s">
        <v>79</v>
      </c>
      <c r="B63" s="18" t="s">
        <v>80</v>
      </c>
      <c r="C63" s="22"/>
      <c r="D63" s="11" t="s">
        <v>168</v>
      </c>
      <c r="E63" s="72"/>
    </row>
    <row r="64" spans="1:5" x14ac:dyDescent="0.25">
      <c r="A64" s="18" t="s">
        <v>81</v>
      </c>
      <c r="B64" s="18" t="s">
        <v>82</v>
      </c>
      <c r="C64" s="22"/>
      <c r="D64" s="11" t="s">
        <v>168</v>
      </c>
      <c r="E64" s="72"/>
    </row>
    <row r="65" spans="1:8" x14ac:dyDescent="0.25">
      <c r="A65" s="18" t="s">
        <v>157</v>
      </c>
      <c r="B65" s="18" t="s">
        <v>66</v>
      </c>
      <c r="C65" s="23"/>
      <c r="D65" s="11" t="s">
        <v>168</v>
      </c>
      <c r="E65" s="72"/>
      <c r="F65" s="31"/>
      <c r="G65" s="31"/>
      <c r="H65" s="31"/>
    </row>
    <row r="66" spans="1:8" s="32" customFormat="1" x14ac:dyDescent="0.25">
      <c r="A66" s="18" t="s">
        <v>83</v>
      </c>
      <c r="B66" s="18" t="s">
        <v>84</v>
      </c>
      <c r="C66" s="22"/>
      <c r="D66" s="11" t="s">
        <v>168</v>
      </c>
      <c r="E66" s="72"/>
      <c r="F66" s="2"/>
      <c r="G66" s="2"/>
      <c r="H66" s="2"/>
    </row>
    <row r="67" spans="1:8" x14ac:dyDescent="0.25">
      <c r="A67" s="18" t="s">
        <v>155</v>
      </c>
      <c r="B67" s="18" t="s">
        <v>156</v>
      </c>
      <c r="C67" s="22"/>
      <c r="D67" s="11" t="s">
        <v>168</v>
      </c>
      <c r="E67" s="72"/>
    </row>
    <row r="68" spans="1:8" x14ac:dyDescent="0.25">
      <c r="A68" s="18" t="s">
        <v>85</v>
      </c>
      <c r="B68" s="18" t="s">
        <v>86</v>
      </c>
      <c r="C68" s="22"/>
      <c r="D68" s="11" t="s">
        <v>168</v>
      </c>
      <c r="E68" s="72"/>
    </row>
    <row r="69" spans="1:8" x14ac:dyDescent="0.25">
      <c r="A69" s="18" t="s">
        <v>87</v>
      </c>
      <c r="B69" s="18" t="s">
        <v>84</v>
      </c>
      <c r="C69" s="22"/>
      <c r="D69" s="11" t="s">
        <v>168</v>
      </c>
    </row>
    <row r="70" spans="1:8" x14ac:dyDescent="0.25">
      <c r="A70" s="18" t="s">
        <v>88</v>
      </c>
      <c r="B70" s="18" t="s">
        <v>89</v>
      </c>
      <c r="C70" s="33"/>
      <c r="D70" s="11" t="s">
        <v>168</v>
      </c>
      <c r="E70" s="72"/>
    </row>
    <row r="71" spans="1:8" x14ac:dyDescent="0.25">
      <c r="A71" s="18">
        <v>960</v>
      </c>
      <c r="B71" s="18" t="s">
        <v>90</v>
      </c>
      <c r="C71" s="22"/>
      <c r="D71" s="11" t="s">
        <v>168</v>
      </c>
      <c r="E71" s="72"/>
    </row>
    <row r="72" spans="1:8" x14ac:dyDescent="0.25">
      <c r="A72" s="18" t="s">
        <v>91</v>
      </c>
      <c r="B72" s="18" t="s">
        <v>92</v>
      </c>
      <c r="C72" s="34"/>
      <c r="D72" s="11" t="s">
        <v>175</v>
      </c>
      <c r="E72" s="72"/>
    </row>
    <row r="73" spans="1:8" x14ac:dyDescent="0.25">
      <c r="A73" s="18" t="s">
        <v>93</v>
      </c>
      <c r="B73" s="18" t="s">
        <v>94</v>
      </c>
      <c r="C73" s="34"/>
      <c r="D73" s="11" t="s">
        <v>175</v>
      </c>
      <c r="E73" s="72"/>
    </row>
    <row r="74" spans="1:8" x14ac:dyDescent="0.25">
      <c r="A74" s="18" t="s">
        <v>95</v>
      </c>
      <c r="B74" s="18" t="s">
        <v>96</v>
      </c>
      <c r="C74" s="34"/>
      <c r="D74" s="11" t="s">
        <v>175</v>
      </c>
      <c r="E74" s="72"/>
    </row>
    <row r="75" spans="1:8" x14ac:dyDescent="0.25">
      <c r="A75" s="18" t="s">
        <v>97</v>
      </c>
      <c r="B75" s="18" t="s">
        <v>98</v>
      </c>
      <c r="C75" s="34"/>
      <c r="D75" s="11" t="s">
        <v>175</v>
      </c>
      <c r="E75" s="72"/>
    </row>
    <row r="76" spans="1:8" x14ac:dyDescent="0.25">
      <c r="A76" s="18" t="s">
        <v>99</v>
      </c>
      <c r="B76" s="18" t="s">
        <v>100</v>
      </c>
      <c r="C76" s="34"/>
      <c r="D76" s="11" t="s">
        <v>175</v>
      </c>
      <c r="E76" s="72"/>
    </row>
    <row r="77" spans="1:8" x14ac:dyDescent="0.25">
      <c r="A77" s="18" t="s">
        <v>101</v>
      </c>
      <c r="B77" s="18" t="s">
        <v>102</v>
      </c>
      <c r="C77" s="34"/>
      <c r="D77" s="11" t="s">
        <v>175</v>
      </c>
      <c r="E77" s="72"/>
    </row>
    <row r="78" spans="1:8" x14ac:dyDescent="0.25">
      <c r="A78" s="18">
        <v>990</v>
      </c>
      <c r="B78" s="18" t="s">
        <v>103</v>
      </c>
      <c r="C78" s="34"/>
      <c r="D78" s="11" t="s">
        <v>175</v>
      </c>
      <c r="E78" s="72"/>
    </row>
    <row r="79" spans="1:8" x14ac:dyDescent="0.25">
      <c r="C79" s="35"/>
      <c r="D79" s="11"/>
      <c r="E79" s="75"/>
    </row>
    <row r="80" spans="1:8" x14ac:dyDescent="0.25">
      <c r="B80" s="37" t="s">
        <v>104</v>
      </c>
      <c r="C80" s="38">
        <f>SUM(C10:C78)</f>
        <v>0</v>
      </c>
      <c r="D80" s="39" t="s">
        <v>105</v>
      </c>
      <c r="E80" s="72"/>
    </row>
    <row r="81" spans="1:4" x14ac:dyDescent="0.25">
      <c r="C81" s="40" t="s">
        <v>106</v>
      </c>
      <c r="D81" s="11"/>
    </row>
    <row r="82" spans="1:4" ht="15.75" thickBot="1" x14ac:dyDescent="0.3"/>
    <row r="83" spans="1:4" x14ac:dyDescent="0.25">
      <c r="A83" s="4"/>
      <c r="B83" s="41" t="s">
        <v>173</v>
      </c>
      <c r="C83" s="41" t="s">
        <v>172</v>
      </c>
      <c r="D83" s="41"/>
    </row>
    <row r="84" spans="1:4" x14ac:dyDescent="0.25">
      <c r="A84" s="42" t="s">
        <v>178</v>
      </c>
      <c r="B84" s="43" t="s">
        <v>171</v>
      </c>
      <c r="C84" s="43" t="s">
        <v>171</v>
      </c>
      <c r="D84" s="43" t="s">
        <v>176</v>
      </c>
    </row>
    <row r="85" spans="1:4" x14ac:dyDescent="0.25">
      <c r="A85" s="44" t="s">
        <v>165</v>
      </c>
      <c r="B85" s="45">
        <f>SUMIF($D$10:$D$78,A85,$C$10:$C$78)</f>
        <v>0</v>
      </c>
      <c r="C85" s="45"/>
      <c r="D85" s="45">
        <f>C85-B85</f>
        <v>0</v>
      </c>
    </row>
    <row r="86" spans="1:4" x14ac:dyDescent="0.25">
      <c r="A86" s="12"/>
      <c r="B86" s="46"/>
      <c r="C86" s="46"/>
      <c r="D86" s="46"/>
    </row>
    <row r="87" spans="1:4" x14ac:dyDescent="0.25">
      <c r="A87" s="47" t="s">
        <v>166</v>
      </c>
      <c r="B87" s="48">
        <f>SUMIF($D$10:$D$78,A87,$C$10:$C$78)</f>
        <v>0</v>
      </c>
      <c r="C87" s="48"/>
      <c r="D87" s="48">
        <f>C87-B87</f>
        <v>0</v>
      </c>
    </row>
    <row r="88" spans="1:4" x14ac:dyDescent="0.25">
      <c r="A88" s="12"/>
      <c r="B88" s="46"/>
      <c r="C88" s="46"/>
      <c r="D88" s="46"/>
    </row>
    <row r="89" spans="1:4" x14ac:dyDescent="0.25">
      <c r="A89" s="49" t="s">
        <v>168</v>
      </c>
      <c r="B89" s="50">
        <f>SUMIF($D$10:$D$78,A89,$C$10:$C$78)</f>
        <v>0</v>
      </c>
      <c r="C89" s="50"/>
      <c r="D89" s="50">
        <f>C89-B89</f>
        <v>0</v>
      </c>
    </row>
    <row r="90" spans="1:4" x14ac:dyDescent="0.25">
      <c r="A90" s="12"/>
      <c r="B90" s="46"/>
      <c r="C90" s="46"/>
      <c r="D90" s="46"/>
    </row>
    <row r="91" spans="1:4" x14ac:dyDescent="0.25">
      <c r="A91" s="51" t="s">
        <v>167</v>
      </c>
      <c r="B91" s="52">
        <f>SUMIF($D$10:$D$78,A91,$C$10:$C$78)</f>
        <v>0</v>
      </c>
      <c r="C91" s="52"/>
      <c r="D91" s="52">
        <f>C91-B91</f>
        <v>0</v>
      </c>
    </row>
    <row r="92" spans="1:4" x14ac:dyDescent="0.25">
      <c r="A92" s="12"/>
      <c r="B92" s="46"/>
      <c r="C92" s="46"/>
      <c r="D92" s="46"/>
    </row>
    <row r="93" spans="1:4" x14ac:dyDescent="0.25">
      <c r="A93" s="53" t="s">
        <v>169</v>
      </c>
      <c r="B93" s="54">
        <f>SUMIF($D$10:$D$78,A93,$C$10:$C$78)</f>
        <v>0</v>
      </c>
      <c r="C93" s="54"/>
      <c r="D93" s="54">
        <f>C93-B93</f>
        <v>0</v>
      </c>
    </row>
    <row r="94" spans="1:4" x14ac:dyDescent="0.25">
      <c r="A94" s="12"/>
      <c r="B94" s="46"/>
      <c r="C94" s="46"/>
      <c r="D94" s="46"/>
    </row>
    <row r="95" spans="1:4" x14ac:dyDescent="0.25">
      <c r="A95" s="55" t="s">
        <v>170</v>
      </c>
      <c r="B95" s="56">
        <f>SUMIF($D$10:$D$78,A95,$C$10:$C$78)</f>
        <v>0</v>
      </c>
      <c r="C95" s="56"/>
      <c r="D95" s="56">
        <f>C95-B95</f>
        <v>0</v>
      </c>
    </row>
    <row r="96" spans="1:4" x14ac:dyDescent="0.25">
      <c r="A96" s="12"/>
      <c r="B96" s="46"/>
      <c r="C96" s="46"/>
      <c r="D96" s="46"/>
    </row>
    <row r="97" spans="1:4" ht="15.75" thickBot="1" x14ac:dyDescent="0.3">
      <c r="A97" s="57" t="s">
        <v>174</v>
      </c>
      <c r="B97" s="58">
        <f>SUMIF($D$10:$D$78,A97,$C$10:$C$78)</f>
        <v>0</v>
      </c>
      <c r="C97" s="58"/>
      <c r="D97" s="58">
        <f>C97-B97</f>
        <v>0</v>
      </c>
    </row>
    <row r="98" spans="1:4" x14ac:dyDescent="0.25">
      <c r="A98" s="12"/>
      <c r="B98" s="2"/>
      <c r="C98" s="2"/>
      <c r="D98" s="2"/>
    </row>
    <row r="99" spans="1:4" x14ac:dyDescent="0.25">
      <c r="A99" s="36" t="s">
        <v>177</v>
      </c>
      <c r="B99" s="59">
        <f>SUM(B85:B97)</f>
        <v>0</v>
      </c>
      <c r="C99" s="59">
        <f>SUM(C85:C97)</f>
        <v>0</v>
      </c>
      <c r="D99" s="59">
        <f>C99-B99</f>
        <v>0</v>
      </c>
    </row>
    <row r="100" spans="1:4" x14ac:dyDescent="0.25">
      <c r="A100" s="36"/>
      <c r="B100" s="60"/>
      <c r="C100" s="60"/>
      <c r="D100" s="60"/>
    </row>
    <row r="101" spans="1:4" x14ac:dyDescent="0.25">
      <c r="A101" s="36"/>
      <c r="B101" s="68" t="str">
        <f>IF(B99=C80,"","Budget totals do not match - please review N/A Items above")</f>
        <v/>
      </c>
      <c r="C101" s="60"/>
      <c r="D101" s="60"/>
    </row>
    <row r="103" spans="1:4" x14ac:dyDescent="0.25">
      <c r="A103" s="64"/>
    </row>
    <row r="104" spans="1:4" x14ac:dyDescent="0.25">
      <c r="A104" s="65"/>
    </row>
  </sheetData>
  <sheetProtection algorithmName="SHA-512" hashValue="+b3Iyld7LjGal12We5EEmfHCWpx5sj6ANMxmCYKvO0p7s6gYpGd+D86R2cZcycZvffxQwhQiUFegnAHlcqmXGA==" saltValue="jfnR3BgJZ5uCP7aBUk1f+g==" spinCount="100000" sheet="1" selectLockedCells="1"/>
  <phoneticPr fontId="2" type="noConversion"/>
  <pageMargins left="0.34" right="0.27" top="0.44" bottom="0.53" header="0.22" footer="0.16"/>
  <pageSetup scale="73" orientation="portrait" r:id="rId1"/>
  <headerFooter alignWithMargins="0">
    <oddFooter>&amp;L&amp;"Calibri,Regular"&amp;9 2024-25 Federal Budget Form
&amp;C&amp;9Revised 4/26/2024&amp;R&amp;"Calibri,Regular"&amp;9Page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5F3BA-360B-4293-A2CE-EC0C852BE3C1}">
  <dimension ref="A1:H36"/>
  <sheetViews>
    <sheetView zoomScaleNormal="100" workbookViewId="0">
      <selection activeCell="B3" sqref="B3"/>
    </sheetView>
  </sheetViews>
  <sheetFormatPr defaultRowHeight="15" x14ac:dyDescent="0.25"/>
  <cols>
    <col min="1" max="1" width="20.7109375" style="3" customWidth="1"/>
    <col min="2" max="2" width="52.7109375" style="3" customWidth="1"/>
    <col min="3" max="3" width="19" style="3" customWidth="1"/>
    <col min="4" max="4" width="23.7109375" style="3" customWidth="1"/>
    <col min="5" max="5" width="21.42578125" style="4" bestFit="1" customWidth="1"/>
    <col min="6" max="6" width="14.42578125" style="2" bestFit="1" customWidth="1"/>
    <col min="7" max="7" width="14.28515625" style="2" bestFit="1" customWidth="1"/>
    <col min="8" max="8" width="16.85546875" style="2" bestFit="1" customWidth="1"/>
    <col min="9" max="16384" width="9.140625" style="3"/>
  </cols>
  <sheetData>
    <row r="1" spans="1:5" ht="18.75" x14ac:dyDescent="0.3">
      <c r="A1" s="66" t="str">
        <f>Expenses!A1</f>
        <v xml:space="preserve">      2024-2025 FEDERAL BUDGET FORM</v>
      </c>
      <c r="B1" s="66"/>
      <c r="C1" s="66"/>
      <c r="D1" s="66"/>
      <c r="E1" s="1"/>
    </row>
    <row r="3" spans="1:5" x14ac:dyDescent="0.25">
      <c r="A3" s="5" t="s">
        <v>0</v>
      </c>
      <c r="B3" s="6" t="str">
        <f>IF(Expenses!B3=0,"",Expenses!B3)</f>
        <v/>
      </c>
      <c r="C3" s="5" t="s">
        <v>1</v>
      </c>
      <c r="D3" s="6" t="str">
        <f>IF(Expenses!D3=0,"",Expenses!D3)</f>
        <v/>
      </c>
      <c r="E3" s="8"/>
    </row>
    <row r="4" spans="1:5" x14ac:dyDescent="0.25">
      <c r="A4" s="5" t="s">
        <v>2</v>
      </c>
      <c r="B4" s="6" t="str">
        <f>IF(Expenses!B4=0,"",Expenses!B4)</f>
        <v/>
      </c>
      <c r="C4" s="5" t="s">
        <v>3</v>
      </c>
      <c r="D4" s="6" t="str">
        <f>IF(Expenses!D4=0,"",Expenses!D4)</f>
        <v/>
      </c>
      <c r="E4" s="8"/>
    </row>
    <row r="5" spans="1:5" x14ac:dyDescent="0.25">
      <c r="A5" s="5" t="s">
        <v>4</v>
      </c>
      <c r="B5" s="6" t="str">
        <f>IF(Expenses!B5=0,"",Expenses!B5)</f>
        <v/>
      </c>
      <c r="C5" s="5" t="s">
        <v>5</v>
      </c>
      <c r="D5" s="6" t="str">
        <f>IF(Expenses!D5=0,"",Expenses!D5)</f>
        <v/>
      </c>
      <c r="E5" s="8"/>
    </row>
    <row r="6" spans="1:5" x14ac:dyDescent="0.25">
      <c r="B6" s="3" t="s">
        <v>6</v>
      </c>
      <c r="D6" s="11"/>
      <c r="E6" s="12"/>
    </row>
    <row r="7" spans="1:5" x14ac:dyDescent="0.25">
      <c r="A7" s="13"/>
      <c r="B7" s="14" t="s">
        <v>144</v>
      </c>
      <c r="C7" s="6" t="str">
        <f>IF(Expenses!C7=0,"",Expenses!C7)</f>
        <v/>
      </c>
      <c r="D7" s="15"/>
      <c r="E7" s="16"/>
    </row>
    <row r="9" spans="1:5" x14ac:dyDescent="0.25">
      <c r="B9" s="17" t="s">
        <v>107</v>
      </c>
    </row>
    <row r="10" spans="1:5" ht="7.5" customHeight="1" x14ac:dyDescent="0.25"/>
    <row r="11" spans="1:5" x14ac:dyDescent="0.25">
      <c r="A11" s="17" t="s">
        <v>108</v>
      </c>
      <c r="B11" s="17" t="s">
        <v>8</v>
      </c>
      <c r="C11" s="17" t="s">
        <v>9</v>
      </c>
    </row>
    <row r="12" spans="1:5" x14ac:dyDescent="0.25">
      <c r="E12" s="12"/>
    </row>
    <row r="13" spans="1:5" x14ac:dyDescent="0.25">
      <c r="A13" s="18" t="s">
        <v>109</v>
      </c>
      <c r="B13" s="18" t="s">
        <v>110</v>
      </c>
      <c r="C13" s="30"/>
      <c r="D13" s="11"/>
      <c r="E13" s="12"/>
    </row>
    <row r="14" spans="1:5" x14ac:dyDescent="0.25">
      <c r="A14" s="18" t="s">
        <v>111</v>
      </c>
      <c r="B14" s="18" t="s">
        <v>112</v>
      </c>
      <c r="C14" s="26"/>
      <c r="D14" s="11"/>
      <c r="E14" s="12"/>
    </row>
    <row r="15" spans="1:5" x14ac:dyDescent="0.25">
      <c r="A15" s="18" t="s">
        <v>113</v>
      </c>
      <c r="B15" s="18" t="s">
        <v>114</v>
      </c>
      <c r="C15" s="26"/>
      <c r="D15" s="11"/>
      <c r="E15" s="12"/>
    </row>
    <row r="16" spans="1:5" x14ac:dyDescent="0.25">
      <c r="A16" s="18" t="s">
        <v>115</v>
      </c>
      <c r="B16" s="18" t="s">
        <v>116</v>
      </c>
      <c r="C16" s="26"/>
      <c r="D16" s="11"/>
      <c r="E16" s="12"/>
    </row>
    <row r="17" spans="1:5" x14ac:dyDescent="0.25">
      <c r="A17" s="18" t="s">
        <v>117</v>
      </c>
      <c r="B17" s="18" t="s">
        <v>118</v>
      </c>
      <c r="C17" s="26"/>
      <c r="D17" s="11"/>
      <c r="E17" s="12"/>
    </row>
    <row r="18" spans="1:5" x14ac:dyDescent="0.25">
      <c r="A18" s="18" t="s">
        <v>119</v>
      </c>
      <c r="B18" s="18" t="s">
        <v>120</v>
      </c>
      <c r="C18" s="26"/>
      <c r="D18" s="11"/>
      <c r="E18" s="12"/>
    </row>
    <row r="19" spans="1:5" x14ac:dyDescent="0.25">
      <c r="A19" s="18" t="s">
        <v>121</v>
      </c>
      <c r="B19" s="18" t="s">
        <v>122</v>
      </c>
      <c r="C19" s="26"/>
      <c r="D19" s="11"/>
      <c r="E19" s="12"/>
    </row>
    <row r="20" spans="1:5" x14ac:dyDescent="0.25">
      <c r="A20" s="18" t="s">
        <v>123</v>
      </c>
      <c r="B20" s="18" t="s">
        <v>124</v>
      </c>
      <c r="C20" s="26"/>
      <c r="D20" s="11"/>
      <c r="E20" s="12"/>
    </row>
    <row r="21" spans="1:5" x14ac:dyDescent="0.25">
      <c r="A21" s="18" t="s">
        <v>125</v>
      </c>
      <c r="B21" s="18" t="s">
        <v>126</v>
      </c>
      <c r="C21" s="26"/>
      <c r="D21" s="11"/>
      <c r="E21" s="12"/>
    </row>
    <row r="22" spans="1:5" x14ac:dyDescent="0.25">
      <c r="A22" s="18" t="s">
        <v>127</v>
      </c>
      <c r="B22" s="18" t="s">
        <v>128</v>
      </c>
      <c r="C22" s="26"/>
      <c r="D22" s="11"/>
      <c r="E22" s="12"/>
    </row>
    <row r="23" spans="1:5" x14ac:dyDescent="0.25">
      <c r="A23" s="18" t="s">
        <v>129</v>
      </c>
      <c r="B23" s="18" t="s">
        <v>130</v>
      </c>
      <c r="C23" s="26"/>
      <c r="D23" s="11"/>
      <c r="E23" s="12"/>
    </row>
    <row r="24" spans="1:5" x14ac:dyDescent="0.25">
      <c r="A24" s="18" t="s">
        <v>131</v>
      </c>
      <c r="B24" s="18" t="s">
        <v>132</v>
      </c>
      <c r="C24" s="26"/>
      <c r="D24" s="11"/>
      <c r="E24" s="12"/>
    </row>
    <row r="25" spans="1:5" x14ac:dyDescent="0.25">
      <c r="A25" s="18" t="s">
        <v>133</v>
      </c>
      <c r="B25" s="18" t="s">
        <v>134</v>
      </c>
      <c r="C25" s="26"/>
      <c r="D25" s="11"/>
      <c r="E25" s="12"/>
    </row>
    <row r="26" spans="1:5" x14ac:dyDescent="0.25">
      <c r="A26" s="18" t="s">
        <v>135</v>
      </c>
      <c r="B26" s="18" t="s">
        <v>136</v>
      </c>
      <c r="C26" s="26"/>
      <c r="D26" s="11"/>
      <c r="E26" s="12"/>
    </row>
    <row r="27" spans="1:5" x14ac:dyDescent="0.25">
      <c r="A27" s="18" t="s">
        <v>137</v>
      </c>
      <c r="B27" s="18" t="s">
        <v>138</v>
      </c>
      <c r="C27" s="26"/>
      <c r="D27" s="11"/>
      <c r="E27" s="12"/>
    </row>
    <row r="28" spans="1:5" x14ac:dyDescent="0.25">
      <c r="A28" s="18" t="s">
        <v>139</v>
      </c>
      <c r="B28" s="18" t="s">
        <v>140</v>
      </c>
      <c r="C28" s="26"/>
      <c r="D28" s="11"/>
      <c r="E28" s="12"/>
    </row>
    <row r="29" spans="1:5" x14ac:dyDescent="0.25">
      <c r="A29" s="18" t="s">
        <v>141</v>
      </c>
      <c r="B29" s="18" t="s">
        <v>142</v>
      </c>
      <c r="C29" s="26"/>
      <c r="D29" s="11"/>
    </row>
    <row r="30" spans="1:5" x14ac:dyDescent="0.25">
      <c r="C30" s="35"/>
      <c r="E30" s="61"/>
    </row>
    <row r="31" spans="1:5" x14ac:dyDescent="0.25">
      <c r="B31" s="37" t="s">
        <v>104</v>
      </c>
      <c r="C31" s="62">
        <f>SUM(C13:C30)</f>
        <v>0</v>
      </c>
      <c r="D31" s="63" t="s">
        <v>105</v>
      </c>
    </row>
    <row r="33" spans="1:3" x14ac:dyDescent="0.25">
      <c r="B33" s="17" t="s">
        <v>143</v>
      </c>
      <c r="C33" s="40" t="s">
        <v>106</v>
      </c>
    </row>
    <row r="34" spans="1:3" x14ac:dyDescent="0.25">
      <c r="A34" s="64"/>
    </row>
    <row r="35" spans="1:3" x14ac:dyDescent="0.25">
      <c r="A35" s="65"/>
      <c r="B35" s="67" t="str">
        <f>IF(C31=Expenses!C80,"","ERROR: Revenue and Expenses do not match - please review your data")</f>
        <v/>
      </c>
    </row>
    <row r="36" spans="1:3" x14ac:dyDescent="0.25">
      <c r="B36" s="63"/>
    </row>
  </sheetData>
  <sheetProtection algorithmName="SHA-512" hashValue="2dEazMJKE95VyKqMy1YVSp2ENLhDwsnoQQV92apd42qPCT22ZDRJ6AU23SdNv8+a2zBe0owVrnQAc0HZFHegmQ==" saltValue="u3a8UwOo0UI9NlZcYuZRfA==" spinCount="100000" sheet="1" selectLockedCells="1"/>
  <pageMargins left="0.34" right="0.27" top="0.44" bottom="0.53" header="0.22" footer="0.16"/>
  <pageSetup scale="73" orientation="portrait" r:id="rId1"/>
  <headerFooter alignWithMargins="0">
    <oddFooter>&amp;L&amp;"Calibri,Regular"&amp;9 2023-24 Federal Budget Form
Revised 6/9/2023&amp;R&amp;"Calibri,Regular"&amp;9Page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Expenses</vt:lpstr>
      <vt:lpstr>Revenue</vt:lpstr>
      <vt:lpstr>Expenses!Print_Area</vt:lpstr>
      <vt:lpstr>Revenue!Print_Area</vt:lpstr>
      <vt:lpstr>Expenses!Print_Titles</vt:lpstr>
    </vt:vector>
  </TitlesOfParts>
  <Company>OCM BOCES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kkratz</dc:creator>
  <cp:lastModifiedBy>Mary Habib</cp:lastModifiedBy>
  <cp:lastPrinted>2024-04-26T20:00:25Z</cp:lastPrinted>
  <dcterms:created xsi:type="dcterms:W3CDTF">2009-07-08T15:08:01Z</dcterms:created>
  <dcterms:modified xsi:type="dcterms:W3CDTF">2024-04-26T20:00:54Z</dcterms:modified>
</cp:coreProperties>
</file>