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2021\Fringes\"/>
    </mc:Choice>
  </mc:AlternateContent>
  <bookViews>
    <workbookView xWindow="120" yWindow="75" windowWidth="15180" windowHeight="9795"/>
  </bookViews>
  <sheets>
    <sheet name="Fringe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BA24" i="2" l="1"/>
  <c r="BD24" i="2"/>
  <c r="AY24" i="2" l="1"/>
  <c r="BB24" i="2"/>
  <c r="AZ24" i="2" l="1"/>
  <c r="AW24" i="2" l="1"/>
  <c r="AU24" i="2" l="1"/>
  <c r="AI46" i="2" l="1"/>
  <c r="AI45" i="2"/>
  <c r="AI29" i="2"/>
  <c r="AI28" i="2"/>
  <c r="AI27" i="2"/>
  <c r="AI26" i="2"/>
  <c r="AL46" i="2"/>
  <c r="AE46" i="2"/>
  <c r="AA46" i="2"/>
  <c r="W46" i="2"/>
  <c r="S46" i="2"/>
  <c r="O46" i="2"/>
  <c r="K46" i="2"/>
  <c r="AL45" i="2"/>
  <c r="AE45" i="2"/>
  <c r="AA45" i="2"/>
  <c r="W45" i="2"/>
  <c r="S45" i="2"/>
  <c r="O45" i="2"/>
  <c r="K45" i="2"/>
  <c r="S43" i="2"/>
  <c r="O43" i="2"/>
  <c r="K43" i="2"/>
  <c r="G43" i="2"/>
  <c r="E43" i="2"/>
  <c r="S42" i="2"/>
  <c r="O42" i="2"/>
  <c r="K42" i="2"/>
  <c r="G42" i="2"/>
  <c r="E42" i="2"/>
  <c r="S41" i="2"/>
  <c r="O41" i="2"/>
  <c r="K41" i="2"/>
  <c r="S40" i="2"/>
  <c r="O40" i="2"/>
  <c r="K40" i="2"/>
  <c r="S39" i="2"/>
  <c r="S38" i="2"/>
  <c r="S37" i="2"/>
  <c r="O37" i="2"/>
  <c r="K37" i="2"/>
  <c r="G37" i="2"/>
  <c r="E37" i="2"/>
  <c r="S36" i="2"/>
  <c r="O36" i="2"/>
  <c r="K36" i="2"/>
  <c r="G36" i="2"/>
  <c r="E36" i="2"/>
  <c r="S34" i="2"/>
  <c r="O34" i="2"/>
  <c r="K34" i="2"/>
  <c r="G34" i="2"/>
  <c r="E34" i="2"/>
  <c r="AE33" i="2"/>
  <c r="AA33" i="2"/>
  <c r="W33" i="2"/>
  <c r="AE32" i="2"/>
  <c r="AA32" i="2"/>
  <c r="W32" i="2"/>
  <c r="AL29" i="2"/>
  <c r="AL28" i="2"/>
  <c r="AL27" i="2"/>
  <c r="AL26" i="2"/>
</calcChain>
</file>

<file path=xl/sharedStrings.xml><?xml version="1.0" encoding="utf-8"?>
<sst xmlns="http://schemas.openxmlformats.org/spreadsheetml/2006/main" count="159" uniqueCount="96">
  <si>
    <t>TO:</t>
  </si>
  <si>
    <t>FROM:</t>
  </si>
  <si>
    <t>Sheri Kershner</t>
  </si>
  <si>
    <t>DATE:</t>
  </si>
  <si>
    <t>RE:</t>
  </si>
  <si>
    <t>Actual</t>
  </si>
  <si>
    <t>Estimated</t>
  </si>
  <si>
    <t>Fringe Description</t>
  </si>
  <si>
    <t>2002-03 Rates</t>
  </si>
  <si>
    <t xml:space="preserve">2003-04 </t>
  </si>
  <si>
    <t xml:space="preserve">2004-05 </t>
  </si>
  <si>
    <t>ERS (810)</t>
  </si>
  <si>
    <t>TRS (820)</t>
  </si>
  <si>
    <t>Social Security/Medicare (830)</t>
  </si>
  <si>
    <t>Retiree Health Insurance (841)</t>
  </si>
  <si>
    <t>Unemployment (850)</t>
  </si>
  <si>
    <t>Worker's Comp (860)</t>
  </si>
  <si>
    <t>Health/Dental Insurance (840)</t>
  </si>
  <si>
    <t>12% of obj 840 amt</t>
  </si>
  <si>
    <t xml:space="preserve">    Non Rep Family</t>
  </si>
  <si>
    <t xml:space="preserve">    Admin Family</t>
  </si>
  <si>
    <t xml:space="preserve">    COMBO Individual</t>
  </si>
  <si>
    <t xml:space="preserve">    COMBO Family</t>
  </si>
  <si>
    <t>7/1-8/31/04</t>
  </si>
  <si>
    <t>Monthly</t>
  </si>
  <si>
    <t>9/1/04-6/30/05</t>
  </si>
  <si>
    <t>2004-05</t>
  </si>
  <si>
    <t>Annual</t>
  </si>
  <si>
    <t xml:space="preserve">2005-06 </t>
  </si>
  <si>
    <t>7/1-8/31/05</t>
  </si>
  <si>
    <t>9/1/05-6/30/06</t>
  </si>
  <si>
    <t>2005-06</t>
  </si>
  <si>
    <t>Compensated Absences (844)</t>
  </si>
  <si>
    <t>21.5% of obj 840 amt</t>
  </si>
  <si>
    <t>COMBO Vision (843)</t>
  </si>
  <si>
    <t>7/1-8/31/06</t>
  </si>
  <si>
    <t>9/1/06-6/30/07</t>
  </si>
  <si>
    <t>2006-07</t>
  </si>
  <si>
    <t xml:space="preserve">2006-07 </t>
  </si>
  <si>
    <t>25% of obj 840 amt</t>
  </si>
  <si>
    <t>PT Non Rep/COMBO Individual</t>
  </si>
  <si>
    <t>PT Non Rep/COMBO Family</t>
  </si>
  <si>
    <t xml:space="preserve">2007-08 </t>
  </si>
  <si>
    <t>7/1-8/31/07</t>
  </si>
  <si>
    <t>9/1/07-6/30/08</t>
  </si>
  <si>
    <t>2007-08</t>
  </si>
  <si>
    <t xml:space="preserve">2008-09 </t>
  </si>
  <si>
    <t>28% of obj 840 amt</t>
  </si>
  <si>
    <t>33% of obj 840 amt</t>
  </si>
  <si>
    <t>7/1-8/31/08</t>
  </si>
  <si>
    <t>9/1/08-6/30/09</t>
  </si>
  <si>
    <t>2008-09</t>
  </si>
  <si>
    <t xml:space="preserve">2009-10 </t>
  </si>
  <si>
    <t>7/1-8/31/09</t>
  </si>
  <si>
    <t>9/1/09-6/30/10</t>
  </si>
  <si>
    <t>2009-10</t>
  </si>
  <si>
    <t>Current</t>
  </si>
  <si>
    <t>Administrative Council Members</t>
  </si>
  <si>
    <t>OCMBFT/COMBO Individual</t>
  </si>
  <si>
    <t>OCMBFT/COMBO Family</t>
  </si>
  <si>
    <t>Admin/Non Rep Individual (3-Tier)</t>
  </si>
  <si>
    <t>Admin/Non Rep Family (3-Tier)</t>
  </si>
  <si>
    <t>7/1-8/31/11</t>
  </si>
  <si>
    <t>9/1/11-6/30/12</t>
  </si>
  <si>
    <t>2011-12</t>
  </si>
  <si>
    <t xml:space="preserve"> 2011-12 </t>
  </si>
  <si>
    <t>2012-13</t>
  </si>
  <si>
    <t>7/1-8/31/12</t>
  </si>
  <si>
    <t>9/1/12-6/30/13</t>
  </si>
  <si>
    <t>2013-14</t>
  </si>
  <si>
    <t>40% of obj 840 amt</t>
  </si>
  <si>
    <t>2014-15</t>
  </si>
  <si>
    <t>Health - Individual</t>
  </si>
  <si>
    <t>Health - Family</t>
  </si>
  <si>
    <t>Dental - Individual</t>
  </si>
  <si>
    <t>Dental - Family</t>
  </si>
  <si>
    <t>2015-16</t>
  </si>
  <si>
    <t>45% of obj 840 amt</t>
  </si>
  <si>
    <t>2016-17</t>
  </si>
  <si>
    <t>47% of obj 840 amt</t>
  </si>
  <si>
    <t>2017-18</t>
  </si>
  <si>
    <t>$4,560/Per Salaried Person</t>
  </si>
  <si>
    <t>2018-19</t>
  </si>
  <si>
    <t>Budget</t>
  </si>
  <si>
    <t>$5,110/Per Salaried Person</t>
  </si>
  <si>
    <t>2019-20</t>
  </si>
  <si>
    <t>COMBO - Individual</t>
  </si>
  <si>
    <t>COMBO - Family</t>
  </si>
  <si>
    <t>OCMBFT/Term - Individual</t>
  </si>
  <si>
    <t>OCMBFT/Term - Family</t>
  </si>
  <si>
    <t>Mid-Level/Non Rep - Individual</t>
  </si>
  <si>
    <t>Mid-Level/Non Rep - Family</t>
  </si>
  <si>
    <t>$5,390/Per Salaried Person</t>
  </si>
  <si>
    <t>2020-21</t>
  </si>
  <si>
    <t>$5,810/Per Salaried Person</t>
  </si>
  <si>
    <t>Current 2019-20 and Estimated 2020-21 Fringe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</si>
</sst>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0.0000"/>
    <numFmt numFmtId="167" formatCode="0.000"/>
    <numFmt numFmtId="168" formatCode="&quot;$&quot;#,##0.00"/>
    <numFmt numFmtId="169" formatCode="0.0%"/>
    <numFmt numFmtId="170" formatCode="0.00_);[Red]\(0.00\)"/>
    <numFmt numFmtId="171" formatCode="#,##0.000_);\(#,##0.000\)"/>
    <numFmt numFmtId="172" formatCode="_(&quot;$&quot;* #,##0_);_(&quot;$&quot;* \(#,##0\);_(&quot;$&quot;* &quot;-&quot;??_);_(@_)"/>
    <numFmt numFmtId="173" formatCode="&quot;$&quot;\ #,##0.00"/>
    <numFmt numFmtId="174" formatCode="&quot;$&quot;\ #,##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164" fontId="5" fillId="0" borderId="0" xfId="0" applyNumberFormat="1" applyFont="1" applyAlignment="1">
      <alignment horizontal="center"/>
    </xf>
    <xf numFmtId="168" fontId="5" fillId="0" borderId="0" xfId="0" applyNumberFormat="1" applyFont="1" applyAlignment="1" applyProtection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 applyProtection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10" fontId="0" fillId="0" borderId="0" xfId="0" applyNumberFormat="1"/>
    <xf numFmtId="169" fontId="0" fillId="0" borderId="0" xfId="0" applyNumberFormat="1" applyAlignment="1">
      <alignment horizontal="center"/>
    </xf>
    <xf numFmtId="169" fontId="0" fillId="0" borderId="0" xfId="0" applyNumberFormat="1"/>
    <xf numFmtId="0" fontId="0" fillId="0" borderId="0" xfId="0" applyAlignment="1"/>
    <xf numFmtId="165" fontId="3" fillId="0" borderId="0" xfId="0" applyNumberFormat="1" applyFont="1" applyAlignment="1">
      <alignment horizontal="center"/>
    </xf>
    <xf numFmtId="40" fontId="5" fillId="0" borderId="0" xfId="0" applyNumberFormat="1" applyFont="1" applyAlignment="1" applyProtection="1">
      <alignment horizontal="center"/>
    </xf>
    <xf numFmtId="40" fontId="0" fillId="0" borderId="0" xfId="0" applyNumberFormat="1"/>
    <xf numFmtId="40" fontId="5" fillId="0" borderId="0" xfId="1" applyNumberFormat="1" applyFont="1" applyAlignment="1" applyProtection="1">
      <alignment horizontal="center"/>
    </xf>
    <xf numFmtId="40" fontId="0" fillId="0" borderId="0" xfId="0" applyNumberFormat="1" applyAlignment="1">
      <alignment horizontal="center"/>
    </xf>
    <xf numFmtId="4" fontId="5" fillId="0" borderId="0" xfId="0" applyNumberFormat="1" applyFont="1" applyAlignment="1" applyProtection="1">
      <alignment horizontal="center"/>
    </xf>
    <xf numFmtId="4" fontId="5" fillId="0" borderId="0" xfId="1" applyNumberFormat="1" applyFont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2" fontId="0" fillId="0" borderId="0" xfId="0" applyNumberFormat="1"/>
    <xf numFmtId="170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71" fontId="0" fillId="0" borderId="0" xfId="0" applyNumberFormat="1"/>
    <xf numFmtId="9" fontId="1" fillId="0" borderId="0" xfId="0" applyNumberFormat="1" applyFont="1" applyAlignment="1">
      <alignment horizontal="center"/>
    </xf>
    <xf numFmtId="172" fontId="5" fillId="0" borderId="0" xfId="2" applyNumberFormat="1" applyFont="1" applyAlignment="1">
      <alignment horizontal="center"/>
    </xf>
    <xf numFmtId="172" fontId="0" fillId="0" borderId="0" xfId="2" applyNumberFormat="1" applyFont="1" applyAlignment="1">
      <alignment horizontal="center"/>
    </xf>
    <xf numFmtId="172" fontId="0" fillId="0" borderId="0" xfId="2" applyNumberFormat="1" applyFont="1"/>
    <xf numFmtId="172" fontId="5" fillId="0" borderId="0" xfId="2" applyNumberFormat="1" applyFont="1"/>
    <xf numFmtId="44" fontId="0" fillId="0" borderId="0" xfId="2" applyNumberFormat="1" applyFont="1"/>
    <xf numFmtId="173" fontId="0" fillId="0" borderId="0" xfId="2" applyNumberFormat="1" applyFont="1" applyAlignment="1">
      <alignment horizontal="center"/>
    </xf>
    <xf numFmtId="174" fontId="0" fillId="0" borderId="0" xfId="2" applyNumberFormat="1" applyFont="1" applyAlignment="1">
      <alignment horizontal="center"/>
    </xf>
    <xf numFmtId="174" fontId="5" fillId="0" borderId="0" xfId="2" applyNumberFormat="1" applyFont="1" applyAlignment="1">
      <alignment horizontal="center"/>
    </xf>
    <xf numFmtId="173" fontId="5" fillId="0" borderId="0" xfId="2" applyNumberFormat="1" applyFont="1" applyAlignment="1" applyProtection="1">
      <alignment horizontal="center"/>
    </xf>
    <xf numFmtId="174" fontId="0" fillId="0" borderId="0" xfId="2" applyNumberFormat="1" applyFont="1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6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6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50"/>
  <sheetViews>
    <sheetView tabSelected="1" workbookViewId="0"/>
  </sheetViews>
  <sheetFormatPr defaultRowHeight="12.75" x14ac:dyDescent="0.2"/>
  <cols>
    <col min="1" max="1" width="6.7109375" customWidth="1"/>
    <col min="3" max="3" width="11.7109375" customWidth="1"/>
    <col min="4" max="4" width="16.5703125" customWidth="1"/>
    <col min="5" max="8" width="9.140625" hidden="1" customWidth="1"/>
    <col min="9" max="9" width="12" hidden="1" customWidth="1"/>
    <col min="10" max="31" width="9.140625" hidden="1" customWidth="1"/>
    <col min="32" max="32" width="10.5703125" hidden="1" customWidth="1"/>
    <col min="33" max="33" width="15.85546875" hidden="1" customWidth="1"/>
    <col min="34" max="34" width="16.42578125" hidden="1" customWidth="1"/>
    <col min="35" max="35" width="12.5703125" hidden="1" customWidth="1"/>
    <col min="36" max="36" width="14" hidden="1" customWidth="1"/>
    <col min="37" max="37" width="17.85546875" hidden="1" customWidth="1"/>
    <col min="38" max="38" width="11" hidden="1" customWidth="1"/>
    <col min="39" max="39" width="4.5703125" hidden="1" customWidth="1"/>
    <col min="40" max="40" width="16.42578125" hidden="1" customWidth="1"/>
    <col min="41" max="41" width="17.85546875" hidden="1" customWidth="1"/>
    <col min="42" max="42" width="11" customWidth="1"/>
    <col min="43" max="43" width="17.85546875" hidden="1" customWidth="1"/>
    <col min="44" max="44" width="11" hidden="1" customWidth="1"/>
    <col min="45" max="45" width="17.85546875" hidden="1" customWidth="1"/>
    <col min="46" max="46" width="11" hidden="1" customWidth="1"/>
    <col min="47" max="47" width="17.85546875" hidden="1" customWidth="1"/>
    <col min="48" max="48" width="14.85546875" hidden="1" customWidth="1"/>
    <col min="49" max="49" width="23.85546875" hidden="1" customWidth="1"/>
    <col min="50" max="50" width="8.28515625" hidden="1" customWidth="1"/>
    <col min="51" max="51" width="14.85546875" hidden="1" customWidth="1"/>
    <col min="52" max="52" width="23.85546875" hidden="1" customWidth="1"/>
    <col min="53" max="53" width="14.85546875" customWidth="1"/>
    <col min="54" max="54" width="23.85546875" customWidth="1"/>
    <col min="56" max="56" width="23.85546875" customWidth="1"/>
  </cols>
  <sheetData>
    <row r="1" spans="2:56" x14ac:dyDescent="0.2">
      <c r="C1" s="4"/>
      <c r="D1" s="4"/>
      <c r="E1" s="1"/>
      <c r="F1" s="1"/>
      <c r="G1" s="2"/>
      <c r="H1" s="2"/>
      <c r="I1" s="3"/>
      <c r="Y1" s="43"/>
      <c r="Z1" s="44"/>
    </row>
    <row r="2" spans="2:56" x14ac:dyDescent="0.2">
      <c r="C2" s="4"/>
      <c r="D2" s="4"/>
      <c r="E2" s="1"/>
      <c r="F2" s="1"/>
      <c r="G2" s="2"/>
      <c r="H2" s="2"/>
      <c r="I2" s="3"/>
      <c r="Y2" s="43"/>
      <c r="Z2" s="44"/>
    </row>
    <row r="3" spans="2:56" x14ac:dyDescent="0.2">
      <c r="B3" s="5" t="s">
        <v>0</v>
      </c>
      <c r="C3" s="6" t="s">
        <v>57</v>
      </c>
      <c r="D3" s="4"/>
      <c r="E3" s="1"/>
      <c r="F3" s="1"/>
      <c r="G3" s="2"/>
      <c r="H3" s="2"/>
      <c r="I3" s="3"/>
      <c r="Y3" s="43"/>
      <c r="Z3" s="44"/>
    </row>
    <row r="4" spans="2:56" x14ac:dyDescent="0.2">
      <c r="B4" s="5"/>
      <c r="C4" s="6"/>
      <c r="D4" s="4"/>
      <c r="E4" s="1"/>
      <c r="F4" s="1"/>
      <c r="G4" s="2"/>
      <c r="H4" s="2"/>
      <c r="I4" s="3"/>
      <c r="Y4" s="43"/>
      <c r="Z4" s="44"/>
    </row>
    <row r="5" spans="2:56" x14ac:dyDescent="0.2">
      <c r="B5" s="5" t="s">
        <v>1</v>
      </c>
      <c r="C5" s="6" t="s">
        <v>2</v>
      </c>
      <c r="D5" s="4"/>
      <c r="E5" s="1"/>
      <c r="F5" s="1"/>
      <c r="G5" s="2"/>
      <c r="H5" s="2"/>
      <c r="I5" s="3"/>
      <c r="Y5" s="43"/>
      <c r="Z5" s="44"/>
    </row>
    <row r="6" spans="2:56" x14ac:dyDescent="0.2">
      <c r="B6" s="5"/>
      <c r="C6" s="6"/>
      <c r="D6" s="4"/>
      <c r="E6" s="1"/>
      <c r="F6" s="1"/>
      <c r="G6" s="2"/>
      <c r="H6" s="2"/>
      <c r="I6" s="3"/>
      <c r="Y6" s="43"/>
      <c r="Z6" s="44"/>
    </row>
    <row r="7" spans="2:56" x14ac:dyDescent="0.2">
      <c r="B7" s="5" t="s">
        <v>3</v>
      </c>
      <c r="C7" s="6">
        <v>43811</v>
      </c>
      <c r="D7" s="4"/>
      <c r="E7" s="1"/>
      <c r="F7" s="1"/>
      <c r="G7" s="2"/>
      <c r="H7" s="2"/>
      <c r="I7" s="3"/>
      <c r="Y7" s="43"/>
      <c r="Z7" s="44"/>
    </row>
    <row r="8" spans="2:56" x14ac:dyDescent="0.2">
      <c r="B8" s="5"/>
      <c r="C8" s="4"/>
      <c r="D8" s="4"/>
      <c r="E8" s="1"/>
      <c r="F8" s="1"/>
      <c r="G8" s="2"/>
      <c r="H8" s="2"/>
      <c r="I8" s="3"/>
      <c r="Y8" s="43"/>
      <c r="Z8" s="44"/>
    </row>
    <row r="9" spans="2:56" x14ac:dyDescent="0.2">
      <c r="B9" s="5" t="s">
        <v>4</v>
      </c>
      <c r="C9" s="66" t="s">
        <v>95</v>
      </c>
      <c r="D9" s="4"/>
      <c r="E9" s="1"/>
      <c r="F9" s="1"/>
      <c r="G9" s="2"/>
      <c r="H9" s="2"/>
      <c r="I9" s="3"/>
      <c r="Y9" s="43"/>
      <c r="Z9" s="44"/>
    </row>
    <row r="10" spans="2:56" x14ac:dyDescent="0.2">
      <c r="C10" s="6"/>
      <c r="D10" s="4"/>
      <c r="E10" s="1"/>
      <c r="F10" s="1"/>
      <c r="G10" s="2"/>
      <c r="H10" s="7"/>
      <c r="I10" s="3"/>
      <c r="Y10" s="43"/>
      <c r="Z10" s="44"/>
    </row>
    <row r="11" spans="2:56" x14ac:dyDescent="0.2">
      <c r="C11" s="1"/>
      <c r="D11" s="1"/>
      <c r="E11" s="8" t="s">
        <v>5</v>
      </c>
      <c r="F11" s="8"/>
      <c r="G11" s="7"/>
      <c r="H11" s="9"/>
      <c r="I11" s="9"/>
      <c r="J11" s="9" t="s">
        <v>6</v>
      </c>
      <c r="N11" s="9" t="s">
        <v>5</v>
      </c>
      <c r="R11" s="9" t="s">
        <v>6</v>
      </c>
      <c r="V11" s="9" t="s">
        <v>6</v>
      </c>
      <c r="Z11" s="9" t="s">
        <v>6</v>
      </c>
      <c r="AD11" s="9" t="s">
        <v>56</v>
      </c>
      <c r="AH11" s="9" t="s">
        <v>56</v>
      </c>
      <c r="AK11" s="9" t="s">
        <v>56</v>
      </c>
      <c r="AO11" s="9" t="s">
        <v>56</v>
      </c>
      <c r="AQ11" s="9" t="s">
        <v>56</v>
      </c>
      <c r="AS11" s="9" t="s">
        <v>56</v>
      </c>
      <c r="AU11" s="9" t="s">
        <v>5</v>
      </c>
      <c r="AW11" s="9" t="s">
        <v>6</v>
      </c>
      <c r="AX11" s="9"/>
      <c r="AZ11" s="9" t="s">
        <v>6</v>
      </c>
      <c r="BA11" s="9"/>
      <c r="BB11" s="9" t="s">
        <v>56</v>
      </c>
      <c r="BD11" s="9" t="s">
        <v>6</v>
      </c>
    </row>
    <row r="12" spans="2:56" x14ac:dyDescent="0.2">
      <c r="C12" s="10" t="s">
        <v>7</v>
      </c>
      <c r="D12" s="1"/>
      <c r="E12" s="11" t="s">
        <v>8</v>
      </c>
      <c r="F12" s="11" t="s">
        <v>8</v>
      </c>
      <c r="G12" s="12"/>
      <c r="H12" s="11" t="s">
        <v>9</v>
      </c>
      <c r="I12" s="11"/>
      <c r="J12" s="11" t="s">
        <v>10</v>
      </c>
      <c r="N12" s="11" t="s">
        <v>28</v>
      </c>
      <c r="R12" s="11" t="s">
        <v>38</v>
      </c>
      <c r="V12" s="11" t="s">
        <v>42</v>
      </c>
      <c r="Z12" s="11" t="s">
        <v>46</v>
      </c>
      <c r="AD12" s="11" t="s">
        <v>52</v>
      </c>
      <c r="AH12" s="11" t="s">
        <v>65</v>
      </c>
      <c r="AK12" s="11" t="s">
        <v>66</v>
      </c>
      <c r="AO12" s="11" t="s">
        <v>69</v>
      </c>
      <c r="AQ12" s="11" t="s">
        <v>71</v>
      </c>
      <c r="AS12" s="11" t="s">
        <v>76</v>
      </c>
      <c r="AU12" s="11" t="s">
        <v>78</v>
      </c>
      <c r="AW12" s="11" t="s">
        <v>80</v>
      </c>
      <c r="AX12" s="11"/>
      <c r="AZ12" s="11" t="s">
        <v>82</v>
      </c>
      <c r="BA12" s="11"/>
      <c r="BB12" s="11" t="s">
        <v>85</v>
      </c>
      <c r="BD12" s="11" t="s">
        <v>93</v>
      </c>
    </row>
    <row r="13" spans="2:56" x14ac:dyDescent="0.2">
      <c r="C13" s="13"/>
      <c r="D13" s="1"/>
      <c r="E13" s="11"/>
      <c r="F13" s="11"/>
      <c r="G13" s="12"/>
      <c r="H13" s="11"/>
      <c r="I13" s="11"/>
      <c r="J13" s="11"/>
      <c r="N13" s="11"/>
      <c r="R13" s="11"/>
      <c r="V13" s="11"/>
      <c r="Z13" s="11"/>
      <c r="AD13" s="11"/>
      <c r="AH13" s="11"/>
      <c r="AK13" s="11"/>
      <c r="AO13" s="11"/>
      <c r="AQ13" s="11"/>
      <c r="AS13" s="11"/>
      <c r="AU13" s="11"/>
      <c r="AW13" s="11"/>
      <c r="AX13" s="11"/>
      <c r="AZ13" s="11"/>
      <c r="BA13" s="11"/>
      <c r="BB13" s="11"/>
      <c r="BD13" s="11"/>
    </row>
    <row r="14" spans="2:56" x14ac:dyDescent="0.2">
      <c r="C14" s="5" t="s">
        <v>11</v>
      </c>
      <c r="D14" s="1"/>
      <c r="E14" s="1"/>
      <c r="F14" s="1"/>
      <c r="G14" s="2"/>
      <c r="H14" s="14">
        <v>7.0000000000000007E-2</v>
      </c>
      <c r="I14" s="28"/>
      <c r="J14" s="28">
        <v>0.1</v>
      </c>
      <c r="K14" s="29"/>
      <c r="N14" s="27">
        <v>8.5000000000000006E-2</v>
      </c>
      <c r="R14" s="27">
        <v>9.7500000000000003E-2</v>
      </c>
      <c r="V14" s="27">
        <v>0.12</v>
      </c>
      <c r="Z14" s="27">
        <v>0.105</v>
      </c>
      <c r="AD14" s="27">
        <v>0.105</v>
      </c>
      <c r="AH14" s="27">
        <v>0.14499999999999999</v>
      </c>
      <c r="AK14" s="27">
        <v>0.15</v>
      </c>
      <c r="AO14" s="27">
        <v>0.16</v>
      </c>
      <c r="AQ14" s="27">
        <v>0.16</v>
      </c>
      <c r="AS14" s="27">
        <v>0.17</v>
      </c>
      <c r="AU14" s="27">
        <v>0.15</v>
      </c>
      <c r="AW14" s="27">
        <v>0.14499999999999999</v>
      </c>
      <c r="AX14" s="27"/>
      <c r="AZ14" s="27">
        <v>0.15</v>
      </c>
      <c r="BA14" s="27"/>
      <c r="BB14" s="27">
        <v>0.15</v>
      </c>
      <c r="BD14" s="27">
        <v>0.15</v>
      </c>
    </row>
    <row r="15" spans="2:56" x14ac:dyDescent="0.2">
      <c r="C15" s="5" t="s">
        <v>12</v>
      </c>
      <c r="D15" s="1"/>
      <c r="E15" s="1"/>
      <c r="F15" s="1"/>
      <c r="G15" s="2"/>
      <c r="H15" s="14">
        <v>0.02</v>
      </c>
      <c r="I15" s="28"/>
      <c r="J15" s="28">
        <v>0.06</v>
      </c>
      <c r="K15" s="29"/>
      <c r="N15" s="27">
        <v>6.5000000000000002E-2</v>
      </c>
      <c r="R15" s="27">
        <v>8.5000000000000006E-2</v>
      </c>
      <c r="V15" s="27">
        <v>0.09</v>
      </c>
      <c r="Z15" s="27">
        <v>8.5000000000000006E-2</v>
      </c>
      <c r="AD15" s="27">
        <v>8.5000000000000006E-2</v>
      </c>
      <c r="AH15" s="27">
        <v>0.11</v>
      </c>
      <c r="AK15" s="27">
        <v>0.11</v>
      </c>
      <c r="AO15" s="27">
        <v>0.14000000000000001</v>
      </c>
      <c r="AQ15" s="27">
        <v>0.17</v>
      </c>
      <c r="AS15" s="27">
        <v>0.14000000000000001</v>
      </c>
      <c r="AU15" s="27">
        <v>0.115</v>
      </c>
      <c r="AW15" s="27">
        <v>0.105</v>
      </c>
      <c r="AX15" s="27"/>
      <c r="AZ15" s="27">
        <v>0.1075</v>
      </c>
      <c r="BA15" s="27"/>
      <c r="BB15" s="27">
        <v>9.5000000000000001E-2</v>
      </c>
      <c r="BD15" s="27">
        <v>9.7500000000000003E-2</v>
      </c>
    </row>
    <row r="16" spans="2:56" x14ac:dyDescent="0.2">
      <c r="C16" s="5" t="s">
        <v>13</v>
      </c>
      <c r="D16" s="1"/>
      <c r="E16" s="1"/>
      <c r="F16" s="15">
        <v>7.6499999999999999E-2</v>
      </c>
      <c r="G16" s="2"/>
      <c r="H16" s="15">
        <v>7.6499999999999999E-2</v>
      </c>
      <c r="I16" s="27"/>
      <c r="J16" s="27">
        <v>7.6499999999999999E-2</v>
      </c>
      <c r="K16" s="30"/>
      <c r="N16" s="27">
        <v>7.6499999999999999E-2</v>
      </c>
      <c r="R16" s="27">
        <v>7.6499999999999999E-2</v>
      </c>
      <c r="V16" s="27">
        <v>7.6499999999999999E-2</v>
      </c>
      <c r="Z16" s="27">
        <v>7.6499999999999999E-2</v>
      </c>
      <c r="AD16" s="27">
        <v>7.6499999999999999E-2</v>
      </c>
      <c r="AH16" s="27">
        <v>7.6499999999999999E-2</v>
      </c>
      <c r="AK16" s="27">
        <v>7.6499999999999999E-2</v>
      </c>
      <c r="AO16" s="27">
        <v>7.6499999999999999E-2</v>
      </c>
      <c r="AQ16" s="27">
        <v>7.6499999999999999E-2</v>
      </c>
      <c r="AS16" s="27">
        <v>7.6499999999999999E-2</v>
      </c>
      <c r="AU16" s="27">
        <v>7.6499999999999999E-2</v>
      </c>
      <c r="AW16" s="27">
        <v>7.6499999999999999E-2</v>
      </c>
      <c r="AX16" s="27"/>
      <c r="AZ16" s="27">
        <v>7.6499999999999999E-2</v>
      </c>
      <c r="BA16" s="27"/>
      <c r="BB16" s="27">
        <v>7.6499999999999999E-2</v>
      </c>
      <c r="BD16" s="27">
        <v>7.6499999999999999E-2</v>
      </c>
    </row>
    <row r="17" spans="2:56" x14ac:dyDescent="0.2">
      <c r="C17" s="5" t="s">
        <v>15</v>
      </c>
      <c r="D17" s="1"/>
      <c r="E17" s="1"/>
      <c r="F17" s="1"/>
      <c r="G17" s="2"/>
      <c r="H17" s="16">
        <v>5.0000000000000001E-3</v>
      </c>
      <c r="I17" s="31"/>
      <c r="J17" s="31">
        <v>5.0000000000000001E-3</v>
      </c>
      <c r="K17" s="32"/>
      <c r="N17" s="31"/>
      <c r="R17" s="31"/>
      <c r="V17" s="31"/>
      <c r="Z17" s="31"/>
      <c r="AD17" s="31"/>
      <c r="AH17" s="31">
        <v>5.0000000000000001E-3</v>
      </c>
      <c r="AI17" s="51">
        <v>-5.0000000000000001E-3</v>
      </c>
      <c r="AK17" s="31">
        <v>5.0000000000000001E-3</v>
      </c>
      <c r="AL17" s="51">
        <v>-5.0000000000000001E-3</v>
      </c>
      <c r="AO17" s="31">
        <v>0</v>
      </c>
      <c r="AP17" s="51"/>
      <c r="AQ17" s="31">
        <v>0</v>
      </c>
      <c r="AR17" s="51"/>
      <c r="AS17" s="31">
        <v>0</v>
      </c>
      <c r="AU17" s="31">
        <v>0</v>
      </c>
      <c r="AW17" s="27">
        <v>2.5000000000000001E-3</v>
      </c>
      <c r="AX17" s="27"/>
      <c r="AZ17" s="27">
        <v>4.0000000000000001E-3</v>
      </c>
      <c r="BA17" s="27"/>
      <c r="BB17" s="27">
        <v>4.0000000000000001E-3</v>
      </c>
      <c r="BD17" s="27">
        <v>4.0000000000000001E-3</v>
      </c>
    </row>
    <row r="18" spans="2:56" x14ac:dyDescent="0.2">
      <c r="C18" s="5" t="s">
        <v>16</v>
      </c>
      <c r="D18" s="1"/>
      <c r="E18" s="1"/>
      <c r="F18" s="1"/>
      <c r="G18" s="2"/>
      <c r="H18" s="16">
        <v>5.0000000000000001E-3</v>
      </c>
      <c r="I18" s="31"/>
      <c r="J18" s="31">
        <v>5.0000000000000001E-3</v>
      </c>
      <c r="K18" s="32"/>
      <c r="N18" s="28">
        <v>0.01</v>
      </c>
      <c r="R18" s="31">
        <v>5.0000000000000001E-3</v>
      </c>
      <c r="V18" s="31"/>
      <c r="Z18" s="31">
        <v>0.01</v>
      </c>
      <c r="AD18" s="31">
        <v>0.01</v>
      </c>
      <c r="AH18" s="31">
        <v>1.4999999999999999E-2</v>
      </c>
      <c r="AK18" s="31">
        <v>0</v>
      </c>
      <c r="AO18" s="31">
        <v>1.6E-2</v>
      </c>
      <c r="AQ18" s="31">
        <v>1.7000000000000001E-2</v>
      </c>
      <c r="AS18" s="31">
        <v>1.7999999999999999E-2</v>
      </c>
      <c r="AU18" s="31">
        <v>1.2999999999999999E-2</v>
      </c>
      <c r="AW18" s="31">
        <v>1.6E-2</v>
      </c>
      <c r="AX18" s="31"/>
      <c r="AZ18" s="31">
        <v>1.7000000000000001E-2</v>
      </c>
      <c r="BA18" s="31"/>
      <c r="BB18" s="31">
        <v>1.7000000000000001E-2</v>
      </c>
      <c r="BD18" s="31">
        <v>1.4999999999999999E-2</v>
      </c>
    </row>
    <row r="19" spans="2:56" x14ac:dyDescent="0.2">
      <c r="C19" s="5" t="s">
        <v>32</v>
      </c>
      <c r="D19" s="1"/>
      <c r="E19" s="1"/>
      <c r="F19" s="1"/>
      <c r="G19" s="2"/>
      <c r="H19" s="16"/>
      <c r="I19" s="31"/>
      <c r="J19" s="31"/>
      <c r="K19" s="32"/>
      <c r="N19" s="31">
        <v>5.0000000000000001E-3</v>
      </c>
      <c r="R19" s="31">
        <v>5.0000000000000001E-3</v>
      </c>
      <c r="V19" s="31">
        <v>0.01</v>
      </c>
      <c r="Z19" s="31">
        <v>0.01</v>
      </c>
      <c r="AD19" s="31">
        <v>5.0000000000000001E-3</v>
      </c>
      <c r="AE19" s="51">
        <v>-5.0000000000000001E-3</v>
      </c>
      <c r="AH19" s="31">
        <v>5.0000000000000001E-3</v>
      </c>
      <c r="AI19" s="51">
        <v>-5.0000000000000001E-3</v>
      </c>
      <c r="AK19" s="31">
        <v>5.0000000000000001E-3</v>
      </c>
      <c r="AL19" s="51">
        <v>-5.0000000000000001E-3</v>
      </c>
      <c r="AO19" s="31">
        <v>0</v>
      </c>
      <c r="AP19" s="51"/>
      <c r="AQ19" s="31">
        <v>0</v>
      </c>
      <c r="AR19" s="51"/>
      <c r="AS19" s="31">
        <v>0.01</v>
      </c>
      <c r="AU19" s="31">
        <v>0.01</v>
      </c>
      <c r="AW19" s="31">
        <v>0.01</v>
      </c>
      <c r="AX19" s="31"/>
      <c r="AZ19" s="31">
        <v>0.01</v>
      </c>
      <c r="BA19" s="31"/>
      <c r="BB19" s="31">
        <v>0.01</v>
      </c>
      <c r="BD19" s="31">
        <v>8.0000000000000002E-3</v>
      </c>
    </row>
    <row r="20" spans="2:56" x14ac:dyDescent="0.2">
      <c r="C20" s="5" t="s">
        <v>14</v>
      </c>
      <c r="D20" s="1"/>
      <c r="E20" s="1"/>
      <c r="F20" s="15"/>
      <c r="G20" s="2"/>
      <c r="H20" s="15"/>
      <c r="I20" s="28"/>
      <c r="J20" s="28" t="s">
        <v>18</v>
      </c>
      <c r="K20" s="29"/>
      <c r="N20" s="28" t="s">
        <v>33</v>
      </c>
      <c r="R20" s="28" t="s">
        <v>39</v>
      </c>
      <c r="V20" s="28" t="s">
        <v>47</v>
      </c>
      <c r="Z20" s="28" t="s">
        <v>48</v>
      </c>
      <c r="AD20" s="28" t="s">
        <v>48</v>
      </c>
      <c r="AH20" s="28" t="s">
        <v>47</v>
      </c>
      <c r="AK20" s="28" t="s">
        <v>47</v>
      </c>
      <c r="AO20" s="52" t="s">
        <v>70</v>
      </c>
      <c r="AQ20" s="52" t="s">
        <v>70</v>
      </c>
      <c r="AS20" s="52" t="s">
        <v>77</v>
      </c>
      <c r="AU20" s="52" t="s">
        <v>79</v>
      </c>
      <c r="AW20" s="65" t="s">
        <v>81</v>
      </c>
      <c r="AX20" s="65"/>
      <c r="AZ20" s="65" t="s">
        <v>84</v>
      </c>
      <c r="BA20" s="65"/>
      <c r="BB20" s="65" t="s">
        <v>92</v>
      </c>
      <c r="BD20" s="65" t="s">
        <v>94</v>
      </c>
    </row>
    <row r="21" spans="2:56" hidden="1" x14ac:dyDescent="0.2">
      <c r="C21" s="5" t="s">
        <v>34</v>
      </c>
      <c r="D21" s="1"/>
      <c r="E21" s="1"/>
      <c r="F21" s="15"/>
      <c r="G21" s="2"/>
      <c r="H21" s="15"/>
      <c r="I21" s="28"/>
      <c r="J21" s="2">
        <v>100</v>
      </c>
      <c r="K21" s="29"/>
      <c r="N21" s="2">
        <v>100</v>
      </c>
      <c r="R21" s="2">
        <v>100</v>
      </c>
      <c r="V21" s="2"/>
      <c r="Z21" s="2"/>
      <c r="AD21" s="2"/>
      <c r="AH21" s="2"/>
      <c r="AK21" s="2"/>
      <c r="AO21" s="2"/>
      <c r="AQ21" s="2"/>
      <c r="AS21" s="2"/>
      <c r="AU21" s="2"/>
      <c r="AW21" s="2"/>
      <c r="AX21" s="2"/>
      <c r="AZ21" s="2"/>
      <c r="BA21" s="2"/>
      <c r="BB21" s="2"/>
      <c r="BD21" s="2"/>
    </row>
    <row r="22" spans="2:56" x14ac:dyDescent="0.2">
      <c r="C22" s="5"/>
      <c r="D22" s="1"/>
      <c r="E22" s="1"/>
      <c r="F22" s="15"/>
      <c r="G22" s="2"/>
      <c r="H22" s="15"/>
      <c r="I22" s="28"/>
      <c r="J22" s="28"/>
      <c r="K22" s="29"/>
      <c r="M22" s="28"/>
    </row>
    <row r="23" spans="2:56" x14ac:dyDescent="0.2">
      <c r="C23" s="5"/>
      <c r="D23" s="1"/>
      <c r="E23" s="1"/>
      <c r="F23" s="1"/>
      <c r="G23" s="2"/>
      <c r="H23" s="16"/>
      <c r="I23" s="31"/>
      <c r="J23" s="31"/>
      <c r="K23" s="32"/>
      <c r="AV23" s="8" t="s">
        <v>83</v>
      </c>
      <c r="AW23" s="8" t="s">
        <v>5</v>
      </c>
      <c r="AX23" s="8"/>
      <c r="AY23" s="8" t="s">
        <v>83</v>
      </c>
      <c r="AZ23" s="8" t="s">
        <v>5</v>
      </c>
      <c r="BA23" s="8" t="s">
        <v>83</v>
      </c>
      <c r="BB23" s="8" t="s">
        <v>5</v>
      </c>
      <c r="BD23" s="8" t="s">
        <v>6</v>
      </c>
    </row>
    <row r="24" spans="2:56" x14ac:dyDescent="0.2">
      <c r="C24" s="1"/>
      <c r="D24" s="1"/>
      <c r="E24" s="1"/>
      <c r="F24" s="1"/>
      <c r="G24" s="2"/>
      <c r="H24" s="2"/>
      <c r="I24" s="9" t="s">
        <v>23</v>
      </c>
      <c r="J24" s="8" t="s">
        <v>25</v>
      </c>
      <c r="K24" s="8" t="s">
        <v>26</v>
      </c>
      <c r="L24" s="33"/>
      <c r="M24" s="9" t="s">
        <v>29</v>
      </c>
      <c r="N24" s="8" t="s">
        <v>30</v>
      </c>
      <c r="O24" s="8" t="s">
        <v>31</v>
      </c>
      <c r="Q24" s="9" t="s">
        <v>35</v>
      </c>
      <c r="R24" s="8" t="s">
        <v>36</v>
      </c>
      <c r="S24" s="8" t="s">
        <v>37</v>
      </c>
      <c r="U24" s="9" t="s">
        <v>43</v>
      </c>
      <c r="V24" s="8" t="s">
        <v>44</v>
      </c>
      <c r="W24" s="8" t="s">
        <v>45</v>
      </c>
      <c r="X24" s="8"/>
      <c r="Y24" s="9" t="s">
        <v>49</v>
      </c>
      <c r="Z24" s="8" t="s">
        <v>50</v>
      </c>
      <c r="AA24" s="8" t="s">
        <v>51</v>
      </c>
      <c r="AC24" s="9" t="s">
        <v>53</v>
      </c>
      <c r="AD24" s="8" t="s">
        <v>54</v>
      </c>
      <c r="AE24" s="8" t="s">
        <v>55</v>
      </c>
      <c r="AG24" s="9" t="s">
        <v>62</v>
      </c>
      <c r="AH24" s="8" t="s">
        <v>63</v>
      </c>
      <c r="AI24" s="8" t="s">
        <v>64</v>
      </c>
      <c r="AJ24" s="9" t="s">
        <v>67</v>
      </c>
      <c r="AK24" s="8" t="s">
        <v>68</v>
      </c>
      <c r="AL24" s="8" t="s">
        <v>66</v>
      </c>
      <c r="AO24" s="8" t="s">
        <v>69</v>
      </c>
      <c r="AQ24" s="8" t="s">
        <v>71</v>
      </c>
      <c r="AS24" s="8" t="s">
        <v>76</v>
      </c>
      <c r="AU24" s="8" t="str">
        <f>+AU12</f>
        <v>2016-17</v>
      </c>
      <c r="AV24" s="8" t="s">
        <v>80</v>
      </c>
      <c r="AW24" s="8" t="str">
        <f>+AW12</f>
        <v>2017-18</v>
      </c>
      <c r="AX24" s="8"/>
      <c r="AY24" s="8" t="str">
        <f>+AZ12</f>
        <v>2018-19</v>
      </c>
      <c r="AZ24" s="8" t="str">
        <f>+AZ12</f>
        <v>2018-19</v>
      </c>
      <c r="BA24" s="8" t="str">
        <f>+BB12</f>
        <v>2019-20</v>
      </c>
      <c r="BB24" s="8" t="str">
        <f>+BB12</f>
        <v>2019-20</v>
      </c>
      <c r="BD24" s="8" t="str">
        <f>+BD12</f>
        <v>2020-21</v>
      </c>
    </row>
    <row r="25" spans="2:56" x14ac:dyDescent="0.2">
      <c r="C25" s="17" t="s">
        <v>17</v>
      </c>
      <c r="D25" s="11"/>
      <c r="E25" s="18"/>
      <c r="F25" s="1"/>
      <c r="G25" s="2"/>
      <c r="H25" s="2"/>
      <c r="I25" s="34" t="s">
        <v>24</v>
      </c>
      <c r="J25" s="13" t="s">
        <v>24</v>
      </c>
      <c r="K25" s="13" t="s">
        <v>27</v>
      </c>
      <c r="L25" s="33"/>
      <c r="M25" s="34" t="s">
        <v>24</v>
      </c>
      <c r="N25" s="13" t="s">
        <v>24</v>
      </c>
      <c r="O25" s="13" t="s">
        <v>27</v>
      </c>
      <c r="Q25" s="34" t="s">
        <v>24</v>
      </c>
      <c r="R25" s="13" t="s">
        <v>24</v>
      </c>
      <c r="S25" s="13" t="s">
        <v>27</v>
      </c>
      <c r="U25" s="34" t="s">
        <v>24</v>
      </c>
      <c r="V25" s="13" t="s">
        <v>24</v>
      </c>
      <c r="W25" s="13" t="s">
        <v>27</v>
      </c>
      <c r="Y25" s="34" t="s">
        <v>24</v>
      </c>
      <c r="Z25" s="13" t="s">
        <v>24</v>
      </c>
      <c r="AA25" s="13" t="s">
        <v>27</v>
      </c>
      <c r="AC25" s="34" t="s">
        <v>24</v>
      </c>
      <c r="AD25" s="13" t="s">
        <v>24</v>
      </c>
      <c r="AE25" s="13" t="s">
        <v>27</v>
      </c>
      <c r="AG25" s="34" t="s">
        <v>24</v>
      </c>
      <c r="AH25" s="13" t="s">
        <v>24</v>
      </c>
      <c r="AI25" s="13" t="s">
        <v>27</v>
      </c>
      <c r="AJ25" s="34" t="s">
        <v>24</v>
      </c>
      <c r="AK25" s="13" t="s">
        <v>24</v>
      </c>
      <c r="AL25" s="13" t="s">
        <v>27</v>
      </c>
      <c r="AO25" s="13" t="s">
        <v>27</v>
      </c>
      <c r="AQ25" s="13" t="s">
        <v>27</v>
      </c>
      <c r="AS25" s="13" t="s">
        <v>27</v>
      </c>
      <c r="AU25" s="13" t="s">
        <v>27</v>
      </c>
      <c r="AV25" s="13" t="s">
        <v>27</v>
      </c>
      <c r="AW25" s="13" t="s">
        <v>27</v>
      </c>
      <c r="AX25" s="13"/>
      <c r="AY25" s="13" t="s">
        <v>27</v>
      </c>
      <c r="AZ25" s="13" t="s">
        <v>27</v>
      </c>
      <c r="BA25" s="13" t="s">
        <v>27</v>
      </c>
      <c r="BB25" s="13" t="s">
        <v>27</v>
      </c>
      <c r="BD25" s="13" t="s">
        <v>27</v>
      </c>
    </row>
    <row r="26" spans="2:56" hidden="1" x14ac:dyDescent="0.2">
      <c r="C26" s="19" t="s">
        <v>60</v>
      </c>
      <c r="D26" s="11"/>
      <c r="E26" s="18"/>
      <c r="F26" s="1"/>
      <c r="G26" s="2"/>
      <c r="H26" s="2"/>
      <c r="I26" s="34"/>
      <c r="J26" s="13"/>
      <c r="K26" s="13"/>
      <c r="L26" s="33"/>
      <c r="M26" s="34"/>
      <c r="N26" s="13"/>
      <c r="O26" s="13"/>
      <c r="Q26" s="34"/>
      <c r="R26" s="13"/>
      <c r="S26" s="13"/>
      <c r="U26" s="34"/>
      <c r="V26" s="13"/>
      <c r="W26" s="13"/>
      <c r="Y26" s="34"/>
      <c r="Z26" s="13"/>
      <c r="AA26" s="13"/>
      <c r="AC26" s="34"/>
      <c r="AD26" s="13"/>
      <c r="AE26" s="13"/>
      <c r="AG26" s="24">
        <v>450</v>
      </c>
      <c r="AH26" s="24">
        <v>450</v>
      </c>
      <c r="AI26" s="50">
        <f>(AG26*2)+(AH26*10)</f>
        <v>5400</v>
      </c>
      <c r="AJ26" s="60">
        <v>450</v>
      </c>
      <c r="AK26" s="60">
        <v>460</v>
      </c>
      <c r="AL26" s="59">
        <f>(AJ26*2)+(AK26*10)</f>
        <v>5500</v>
      </c>
      <c r="AM26" s="62"/>
      <c r="AN26" s="62"/>
      <c r="AO26" s="59"/>
      <c r="AQ26" s="59"/>
      <c r="AS26" s="59"/>
      <c r="AU26" s="59"/>
      <c r="AW26" s="59"/>
      <c r="AX26" s="59"/>
      <c r="AZ26" s="59"/>
      <c r="BB26" s="59"/>
      <c r="BD26" s="59"/>
    </row>
    <row r="27" spans="2:56" hidden="1" x14ac:dyDescent="0.2">
      <c r="C27" s="19" t="s">
        <v>61</v>
      </c>
      <c r="D27" s="11"/>
      <c r="E27" s="18"/>
      <c r="F27" s="1"/>
      <c r="G27" s="2"/>
      <c r="H27" s="2"/>
      <c r="I27" s="34"/>
      <c r="J27" s="13"/>
      <c r="K27" s="13"/>
      <c r="L27" s="33"/>
      <c r="M27" s="34"/>
      <c r="N27" s="13"/>
      <c r="O27" s="13"/>
      <c r="Q27" s="34"/>
      <c r="R27" s="13"/>
      <c r="S27" s="13"/>
      <c r="U27" s="34"/>
      <c r="V27" s="13"/>
      <c r="W27" s="13"/>
      <c r="Y27" s="34"/>
      <c r="Z27" s="13"/>
      <c r="AA27" s="13"/>
      <c r="AC27" s="34"/>
      <c r="AD27" s="13"/>
      <c r="AE27" s="13"/>
      <c r="AG27" s="24">
        <v>1080</v>
      </c>
      <c r="AH27" s="24">
        <v>1095</v>
      </c>
      <c r="AI27" s="50">
        <f>(AG27*2)+(AH27*10)</f>
        <v>13110</v>
      </c>
      <c r="AJ27" s="60">
        <v>1095</v>
      </c>
      <c r="AK27" s="60">
        <v>1120</v>
      </c>
      <c r="AL27" s="59">
        <f>(AJ27*2)+(AK27*10)</f>
        <v>13390</v>
      </c>
      <c r="AM27" s="62"/>
      <c r="AN27" s="62"/>
      <c r="AO27" s="59"/>
      <c r="AQ27" s="59"/>
      <c r="AS27" s="59"/>
      <c r="AU27" s="59"/>
      <c r="AW27" s="59"/>
      <c r="AX27" s="59"/>
      <c r="AZ27" s="59"/>
      <c r="BB27" s="59"/>
      <c r="BD27" s="59"/>
    </row>
    <row r="28" spans="2:56" hidden="1" x14ac:dyDescent="0.2">
      <c r="C28" s="25" t="s">
        <v>58</v>
      </c>
      <c r="D28" s="11"/>
      <c r="E28" s="18"/>
      <c r="F28" s="1"/>
      <c r="G28" s="2"/>
      <c r="H28" s="2"/>
      <c r="I28" s="34"/>
      <c r="J28" s="13"/>
      <c r="K28" s="13"/>
      <c r="L28" s="33"/>
      <c r="M28" s="34"/>
      <c r="N28" s="13"/>
      <c r="O28" s="13"/>
      <c r="Q28" s="34"/>
      <c r="R28" s="13"/>
      <c r="S28" s="13"/>
      <c r="U28" s="34"/>
      <c r="V28" s="13"/>
      <c r="W28" s="13"/>
      <c r="Y28" s="34"/>
      <c r="Z28" s="13"/>
      <c r="AA28" s="13"/>
      <c r="AC28" s="34"/>
      <c r="AD28" s="13"/>
      <c r="AE28" s="13"/>
      <c r="AG28" s="24">
        <v>480</v>
      </c>
      <c r="AH28" s="24">
        <v>480</v>
      </c>
      <c r="AI28" s="50">
        <f>(AG28*2)+(AH28*10)</f>
        <v>5760</v>
      </c>
      <c r="AJ28" s="60">
        <v>480</v>
      </c>
      <c r="AK28" s="60">
        <v>490</v>
      </c>
      <c r="AL28" s="59">
        <f>(AJ28*2)+(AK28*10)</f>
        <v>5860</v>
      </c>
      <c r="AM28" s="62"/>
      <c r="AN28" s="62"/>
      <c r="AO28" s="59"/>
      <c r="AQ28" s="59"/>
      <c r="AS28" s="59"/>
      <c r="AU28" s="59"/>
      <c r="AW28" s="59"/>
      <c r="AX28" s="59"/>
      <c r="AZ28" s="59"/>
      <c r="BB28" s="59"/>
      <c r="BD28" s="59"/>
    </row>
    <row r="29" spans="2:56" hidden="1" x14ac:dyDescent="0.2">
      <c r="C29" s="25" t="s">
        <v>59</v>
      </c>
      <c r="D29" s="11"/>
      <c r="E29" s="18"/>
      <c r="F29" s="1"/>
      <c r="G29" s="2"/>
      <c r="H29" s="2"/>
      <c r="I29" s="34"/>
      <c r="J29" s="13"/>
      <c r="K29" s="13"/>
      <c r="L29" s="33"/>
      <c r="M29" s="34"/>
      <c r="N29" s="13"/>
      <c r="O29" s="13"/>
      <c r="Q29" s="34"/>
      <c r="R29" s="13"/>
      <c r="S29" s="13"/>
      <c r="U29" s="34"/>
      <c r="V29" s="13"/>
      <c r="W29" s="13"/>
      <c r="Y29" s="34"/>
      <c r="Z29" s="13"/>
      <c r="AA29" s="13"/>
      <c r="AC29" s="34"/>
      <c r="AD29" s="13"/>
      <c r="AE29" s="13"/>
      <c r="AG29" s="24">
        <v>1150</v>
      </c>
      <c r="AH29" s="24">
        <v>1165</v>
      </c>
      <c r="AI29" s="50">
        <f>(AG29*2)+(AH29*10)</f>
        <v>13950</v>
      </c>
      <c r="AJ29" s="60">
        <v>1165</v>
      </c>
      <c r="AK29" s="60">
        <v>1190</v>
      </c>
      <c r="AL29" s="59">
        <f>(AJ29*2)+(AK29*10)</f>
        <v>14230</v>
      </c>
      <c r="AM29" s="62"/>
      <c r="AN29" s="62"/>
      <c r="AO29" s="59"/>
      <c r="AQ29" s="59"/>
      <c r="AS29" s="59"/>
      <c r="AU29" s="59"/>
      <c r="AW29" s="59"/>
      <c r="AX29" s="59"/>
      <c r="AZ29" s="59"/>
      <c r="BB29" s="59"/>
      <c r="BD29" s="59"/>
    </row>
    <row r="30" spans="2:56" x14ac:dyDescent="0.2">
      <c r="C30" s="63" t="s">
        <v>86</v>
      </c>
      <c r="D30" s="11"/>
      <c r="E30" s="18"/>
      <c r="F30" s="1"/>
      <c r="G30" s="2"/>
      <c r="H30" s="2"/>
      <c r="I30" s="34"/>
      <c r="J30" s="13"/>
      <c r="K30" s="13"/>
      <c r="L30" s="33"/>
      <c r="M30" s="34"/>
      <c r="N30" s="13"/>
      <c r="O30" s="13"/>
      <c r="Q30" s="34"/>
      <c r="R30" s="13"/>
      <c r="S30" s="13"/>
      <c r="U30" s="34"/>
      <c r="V30" s="13"/>
      <c r="W30" s="13"/>
      <c r="Y30" s="34"/>
      <c r="Z30" s="13"/>
      <c r="AA30" s="13"/>
      <c r="AC30" s="34"/>
      <c r="AD30" s="13"/>
      <c r="AE30" s="13"/>
      <c r="AG30" s="24"/>
      <c r="AH30" s="24"/>
      <c r="AI30" s="50"/>
      <c r="AJ30" s="60"/>
      <c r="AK30" s="60"/>
      <c r="AL30" s="59"/>
      <c r="AM30" s="62"/>
      <c r="AN30" s="62"/>
      <c r="AO30" s="59"/>
      <c r="AQ30" s="59"/>
      <c r="AS30" s="59"/>
      <c r="AU30" s="59"/>
      <c r="AV30" s="67">
        <v>6600</v>
      </c>
      <c r="AW30" s="59">
        <v>6228.28</v>
      </c>
      <c r="AX30" s="59"/>
      <c r="AY30" s="59">
        <v>6700</v>
      </c>
      <c r="AZ30" s="59">
        <v>6407.42</v>
      </c>
      <c r="BA30" s="59">
        <v>6900</v>
      </c>
      <c r="BB30" s="59">
        <v>6865.32</v>
      </c>
      <c r="BD30" s="59">
        <v>7400</v>
      </c>
    </row>
    <row r="31" spans="2:56" x14ac:dyDescent="0.2">
      <c r="C31" s="63" t="s">
        <v>87</v>
      </c>
      <c r="D31" s="11"/>
      <c r="E31" s="18"/>
      <c r="F31" s="1"/>
      <c r="G31" s="2"/>
      <c r="H31" s="2"/>
      <c r="I31" s="34"/>
      <c r="J31" s="13"/>
      <c r="K31" s="13"/>
      <c r="L31" s="33"/>
      <c r="M31" s="34"/>
      <c r="N31" s="13"/>
      <c r="O31" s="13"/>
      <c r="Q31" s="34"/>
      <c r="R31" s="13"/>
      <c r="S31" s="13"/>
      <c r="U31" s="34"/>
      <c r="V31" s="13"/>
      <c r="W31" s="13"/>
      <c r="Y31" s="34"/>
      <c r="Z31" s="13"/>
      <c r="AA31" s="13"/>
      <c r="AC31" s="34"/>
      <c r="AD31" s="13"/>
      <c r="AE31" s="13"/>
      <c r="AG31" s="24"/>
      <c r="AH31" s="24"/>
      <c r="AI31" s="50"/>
      <c r="AJ31" s="60"/>
      <c r="AK31" s="60"/>
      <c r="AL31" s="59"/>
      <c r="AM31" s="62"/>
      <c r="AN31" s="62"/>
      <c r="AO31" s="59"/>
      <c r="AQ31" s="59"/>
      <c r="AS31" s="59"/>
      <c r="AU31" s="59"/>
      <c r="AV31" s="67">
        <v>16000</v>
      </c>
      <c r="AW31" s="59">
        <v>14859</v>
      </c>
      <c r="AX31" s="59"/>
      <c r="AY31" s="59">
        <v>15900</v>
      </c>
      <c r="AZ31" s="59">
        <v>15228.02</v>
      </c>
      <c r="BA31" s="59">
        <v>16400</v>
      </c>
      <c r="BB31" s="59">
        <v>16316.34</v>
      </c>
      <c r="BD31" s="59">
        <v>17550</v>
      </c>
    </row>
    <row r="32" spans="2:56" hidden="1" x14ac:dyDescent="0.2">
      <c r="B32" s="45"/>
      <c r="C32" s="63" t="s">
        <v>72</v>
      </c>
      <c r="D32" s="26"/>
      <c r="E32" s="26"/>
      <c r="F32" s="46"/>
      <c r="G32" s="20"/>
      <c r="H32" s="20"/>
      <c r="I32" s="47"/>
      <c r="J32" s="46"/>
      <c r="K32" s="46"/>
      <c r="L32" s="48"/>
      <c r="M32" s="47"/>
      <c r="N32" s="46"/>
      <c r="O32" s="46"/>
      <c r="P32" s="45"/>
      <c r="Q32" s="47"/>
      <c r="R32" s="46"/>
      <c r="S32" s="46"/>
      <c r="T32" s="45"/>
      <c r="U32" s="49">
        <v>425.07</v>
      </c>
      <c r="V32" s="49">
        <v>412.9</v>
      </c>
      <c r="W32" s="38">
        <f>(U32*2)+(V32*10)</f>
        <v>4979.1400000000003</v>
      </c>
      <c r="X32" s="45"/>
      <c r="Y32" s="49">
        <v>412.9</v>
      </c>
      <c r="Z32" s="49">
        <v>441.8</v>
      </c>
      <c r="AA32" s="50">
        <f>(Y32*2)+(Z32*10)</f>
        <v>5243.8</v>
      </c>
      <c r="AB32" s="45"/>
      <c r="AC32" s="49">
        <v>441.8</v>
      </c>
      <c r="AD32" s="49">
        <v>472.73</v>
      </c>
      <c r="AE32" s="50">
        <f>(AC32*2)+(AD32*10)</f>
        <v>5610.9000000000005</v>
      </c>
      <c r="AF32" s="45"/>
      <c r="AG32" s="24"/>
      <c r="AH32" s="24"/>
      <c r="AI32" s="50"/>
      <c r="AJ32" s="53"/>
      <c r="AK32" s="53"/>
      <c r="AL32" s="54"/>
      <c r="AM32" s="56"/>
      <c r="AN32" s="56"/>
      <c r="AO32" s="59">
        <v>5700</v>
      </c>
      <c r="AQ32" s="59">
        <v>6000</v>
      </c>
      <c r="AS32" s="59">
        <v>6200</v>
      </c>
      <c r="AU32" s="59">
        <v>6500</v>
      </c>
      <c r="AV32" s="67">
        <v>6600</v>
      </c>
      <c r="AW32" s="59">
        <v>6408.28</v>
      </c>
      <c r="AX32" s="59"/>
      <c r="AY32" s="59"/>
      <c r="AZ32" s="59"/>
      <c r="BA32" s="59"/>
      <c r="BB32" s="59"/>
      <c r="BD32" s="59"/>
    </row>
    <row r="33" spans="2:56" hidden="1" x14ac:dyDescent="0.2">
      <c r="B33" s="45"/>
      <c r="C33" s="63" t="s">
        <v>73</v>
      </c>
      <c r="D33" s="26"/>
      <c r="E33" s="26"/>
      <c r="F33" s="46"/>
      <c r="G33" s="20"/>
      <c r="H33" s="20"/>
      <c r="I33" s="47"/>
      <c r="J33" s="46"/>
      <c r="K33" s="46"/>
      <c r="L33" s="48"/>
      <c r="M33" s="47"/>
      <c r="N33" s="46"/>
      <c r="O33" s="46"/>
      <c r="P33" s="45"/>
      <c r="Q33" s="47"/>
      <c r="R33" s="46"/>
      <c r="S33" s="46"/>
      <c r="T33" s="45"/>
      <c r="U33" s="49">
        <v>1001.63</v>
      </c>
      <c r="V33" s="49">
        <v>990.49</v>
      </c>
      <c r="W33" s="38">
        <f>(U33*2)+(V33*10)</f>
        <v>11908.16</v>
      </c>
      <c r="X33" s="45"/>
      <c r="Y33" s="49">
        <v>990.49</v>
      </c>
      <c r="Z33" s="49">
        <v>1059.82</v>
      </c>
      <c r="AA33" s="50">
        <f>(Y33*2)+(Z33*10)+1</f>
        <v>12580.179999999998</v>
      </c>
      <c r="AB33" s="45"/>
      <c r="AC33" s="49">
        <v>1059.82</v>
      </c>
      <c r="AD33" s="49">
        <v>1134.01</v>
      </c>
      <c r="AE33" s="50">
        <f>(AC33*2)+(AD33*10)+1</f>
        <v>13460.74</v>
      </c>
      <c r="AF33" s="45"/>
      <c r="AG33" s="24"/>
      <c r="AH33" s="24"/>
      <c r="AI33" s="50"/>
      <c r="AJ33" s="53"/>
      <c r="AK33" s="53"/>
      <c r="AL33" s="54"/>
      <c r="AM33" s="56"/>
      <c r="AN33" s="56"/>
      <c r="AO33" s="59">
        <v>13800</v>
      </c>
      <c r="AQ33" s="59">
        <v>14400</v>
      </c>
      <c r="AS33" s="59">
        <v>15000</v>
      </c>
      <c r="AU33" s="59">
        <v>15700</v>
      </c>
      <c r="AV33" s="67">
        <v>16000</v>
      </c>
      <c r="AW33" s="59">
        <v>15588.6</v>
      </c>
      <c r="AX33" s="59"/>
      <c r="AY33" s="59"/>
      <c r="AZ33" s="59"/>
      <c r="BA33" s="59"/>
      <c r="BB33" s="59"/>
      <c r="BD33" s="59"/>
    </row>
    <row r="34" spans="2:56" x14ac:dyDescent="0.2">
      <c r="C34" s="64" t="s">
        <v>90</v>
      </c>
      <c r="D34" s="39"/>
      <c r="E34" s="19">
        <f>2*231.28+10*286.79</f>
        <v>3330.46</v>
      </c>
      <c r="F34" s="20">
        <v>3664</v>
      </c>
      <c r="G34" s="21">
        <f>F34*1.15</f>
        <v>4213.5999999999995</v>
      </c>
      <c r="H34" s="22">
        <v>4290</v>
      </c>
      <c r="I34" s="35">
        <v>332.68</v>
      </c>
      <c r="J34" s="38">
        <v>382.58</v>
      </c>
      <c r="K34" s="38">
        <f>(I34*2)+(J34*10)</f>
        <v>4491.16</v>
      </c>
      <c r="L34" s="38"/>
      <c r="M34" s="38">
        <v>382.58</v>
      </c>
      <c r="N34" s="38">
        <v>419.77</v>
      </c>
      <c r="O34" s="38">
        <f t="shared" ref="O34:O43" si="0">(M34*2)+(N34*10)</f>
        <v>4962.8599999999997</v>
      </c>
      <c r="Q34" s="38">
        <v>419.77</v>
      </c>
      <c r="R34" s="38">
        <v>393.81</v>
      </c>
      <c r="S34" s="38">
        <f t="shared" ref="S34:S43" si="1">(Q34*2)+(R34*10)</f>
        <v>4777.6399999999994</v>
      </c>
      <c r="U34" s="38"/>
      <c r="V34" s="38"/>
      <c r="W34" s="38"/>
      <c r="X34" s="36"/>
      <c r="Y34" s="38"/>
      <c r="Z34" s="38"/>
      <c r="AA34" s="50"/>
      <c r="AC34" s="38"/>
      <c r="AD34" s="38"/>
      <c r="AE34" s="50"/>
      <c r="AG34" s="38"/>
      <c r="AH34" s="38"/>
      <c r="AI34" s="50"/>
      <c r="AJ34" s="54"/>
      <c r="AK34" s="54"/>
      <c r="AL34" s="54"/>
      <c r="AM34" s="55"/>
      <c r="AN34" s="55"/>
      <c r="AO34" s="59"/>
      <c r="AQ34" s="59"/>
      <c r="AS34" s="59"/>
      <c r="AU34" s="59"/>
      <c r="AW34" s="59"/>
      <c r="AX34" s="59"/>
      <c r="AY34" s="59">
        <v>6950</v>
      </c>
      <c r="AZ34" s="59">
        <v>6628.32</v>
      </c>
      <c r="BA34" s="59">
        <v>7200</v>
      </c>
      <c r="BB34" s="59">
        <v>7102.1</v>
      </c>
      <c r="BD34" s="59">
        <v>7650</v>
      </c>
    </row>
    <row r="35" spans="2:56" x14ac:dyDescent="0.2">
      <c r="C35" s="64" t="s">
        <v>91</v>
      </c>
      <c r="D35" s="39"/>
      <c r="E35" s="19"/>
      <c r="F35" s="20"/>
      <c r="G35" s="21"/>
      <c r="H35" s="22"/>
      <c r="I35" s="35"/>
      <c r="J35" s="38"/>
      <c r="K35" s="38"/>
      <c r="L35" s="38"/>
      <c r="M35" s="38"/>
      <c r="N35" s="38"/>
      <c r="O35" s="38"/>
      <c r="Q35" s="38"/>
      <c r="R35" s="38"/>
      <c r="S35" s="38"/>
      <c r="U35" s="38"/>
      <c r="V35" s="38"/>
      <c r="W35" s="38"/>
      <c r="X35" s="36"/>
      <c r="Y35" s="38"/>
      <c r="Z35" s="38"/>
      <c r="AA35" s="50"/>
      <c r="AC35" s="38"/>
      <c r="AD35" s="38"/>
      <c r="AE35" s="50"/>
      <c r="AG35" s="38"/>
      <c r="AH35" s="38"/>
      <c r="AI35" s="50"/>
      <c r="AJ35" s="54"/>
      <c r="AK35" s="54"/>
      <c r="AL35" s="54"/>
      <c r="AM35" s="55"/>
      <c r="AN35" s="55"/>
      <c r="AO35" s="59"/>
      <c r="AQ35" s="59"/>
      <c r="AS35" s="59"/>
      <c r="AU35" s="59"/>
      <c r="AW35" s="59"/>
      <c r="AX35" s="59"/>
      <c r="AY35" s="59">
        <v>16850</v>
      </c>
      <c r="AZ35" s="59">
        <v>16123.74</v>
      </c>
      <c r="BA35" s="59">
        <v>17400</v>
      </c>
      <c r="BB35" s="59">
        <v>17276.2</v>
      </c>
      <c r="BD35" s="59">
        <v>18550</v>
      </c>
    </row>
    <row r="36" spans="2:56" hidden="1" x14ac:dyDescent="0.2">
      <c r="C36" s="19" t="s">
        <v>19</v>
      </c>
      <c r="D36" s="40"/>
      <c r="E36" s="1">
        <f>543.17*2+673.54*10</f>
        <v>7821.74</v>
      </c>
      <c r="F36" s="24">
        <v>8604</v>
      </c>
      <c r="G36" s="21">
        <f t="shared" ref="G36:G43" si="2">F36*1.15</f>
        <v>9894.5999999999985</v>
      </c>
      <c r="H36" s="22">
        <v>10076</v>
      </c>
      <c r="I36" s="37">
        <v>781.3</v>
      </c>
      <c r="J36" s="38">
        <v>898.5</v>
      </c>
      <c r="K36" s="38">
        <f t="shared" ref="K36:K43" si="3">(I36*2)+(J36*10)</f>
        <v>10547.6</v>
      </c>
      <c r="L36" s="38"/>
      <c r="M36" s="38">
        <v>898.5</v>
      </c>
      <c r="N36" s="38">
        <v>981.91</v>
      </c>
      <c r="O36" s="38">
        <f t="shared" si="0"/>
        <v>11616.1</v>
      </c>
      <c r="Q36" s="38">
        <v>981.91</v>
      </c>
      <c r="R36" s="38">
        <v>941.23</v>
      </c>
      <c r="S36" s="38">
        <f t="shared" si="1"/>
        <v>11376.119999999999</v>
      </c>
      <c r="U36" s="38"/>
      <c r="V36" s="38"/>
      <c r="W36" s="38"/>
      <c r="X36" s="36"/>
      <c r="Y36" s="38"/>
      <c r="Z36" s="38"/>
      <c r="AA36" s="50"/>
      <c r="AC36" s="38"/>
      <c r="AD36" s="38"/>
      <c r="AE36" s="50"/>
      <c r="AG36" s="38"/>
      <c r="AH36" s="38"/>
      <c r="AI36" s="50"/>
      <c r="AJ36" s="54"/>
      <c r="AK36" s="54"/>
      <c r="AL36" s="54"/>
      <c r="AM36" s="55"/>
      <c r="AN36" s="55"/>
      <c r="AO36" s="59"/>
      <c r="AQ36" s="59"/>
      <c r="AS36" s="59"/>
      <c r="AU36" s="59"/>
      <c r="AW36" s="59"/>
      <c r="AX36" s="59"/>
      <c r="AZ36" s="59"/>
      <c r="BA36" s="59"/>
      <c r="BB36" s="59"/>
      <c r="BD36" s="59"/>
    </row>
    <row r="37" spans="2:56" hidden="1" x14ac:dyDescent="0.2">
      <c r="C37" s="25" t="s">
        <v>20</v>
      </c>
      <c r="D37" s="40"/>
      <c r="E37" s="19">
        <f>2*559.59+10*693.89</f>
        <v>8058.08</v>
      </c>
      <c r="F37" s="24">
        <v>8864</v>
      </c>
      <c r="G37" s="21">
        <f t="shared" si="2"/>
        <v>10193.599999999999</v>
      </c>
      <c r="H37" s="22">
        <v>10381</v>
      </c>
      <c r="I37" s="37">
        <v>804.91</v>
      </c>
      <c r="J37" s="38">
        <v>925.65</v>
      </c>
      <c r="K37" s="38">
        <f t="shared" si="3"/>
        <v>10866.32</v>
      </c>
      <c r="L37" s="38"/>
      <c r="M37" s="38">
        <v>925.65</v>
      </c>
      <c r="N37" s="38">
        <v>1011.5</v>
      </c>
      <c r="O37" s="38">
        <f t="shared" si="0"/>
        <v>11966.3</v>
      </c>
      <c r="Q37" s="38">
        <v>1011.5</v>
      </c>
      <c r="R37" s="38">
        <v>941.23</v>
      </c>
      <c r="S37" s="38">
        <f t="shared" si="1"/>
        <v>11435.3</v>
      </c>
      <c r="U37" s="38"/>
      <c r="V37" s="38"/>
      <c r="W37" s="38"/>
      <c r="X37" s="36"/>
      <c r="Y37" s="38"/>
      <c r="Z37" s="38"/>
      <c r="AA37" s="50"/>
      <c r="AC37" s="38"/>
      <c r="AD37" s="38"/>
      <c r="AE37" s="50"/>
      <c r="AG37" s="38"/>
      <c r="AH37" s="38"/>
      <c r="AI37" s="50"/>
      <c r="AJ37" s="54"/>
      <c r="AK37" s="54"/>
      <c r="AL37" s="54"/>
      <c r="AM37" s="55"/>
      <c r="AN37" s="55"/>
      <c r="AO37" s="59"/>
      <c r="AQ37" s="59"/>
      <c r="AS37" s="59"/>
      <c r="AU37" s="59"/>
      <c r="AW37" s="59"/>
      <c r="AX37" s="59"/>
      <c r="AZ37" s="59"/>
      <c r="BA37" s="59"/>
      <c r="BB37" s="59"/>
      <c r="BD37" s="59"/>
    </row>
    <row r="38" spans="2:56" hidden="1" x14ac:dyDescent="0.2">
      <c r="C38" s="25" t="s">
        <v>40</v>
      </c>
      <c r="D38" s="40"/>
      <c r="E38" s="19"/>
      <c r="F38" s="24"/>
      <c r="G38" s="21"/>
      <c r="H38" s="22"/>
      <c r="I38" s="37"/>
      <c r="J38" s="38"/>
      <c r="K38" s="38"/>
      <c r="L38" s="38"/>
      <c r="M38" s="38"/>
      <c r="N38" s="38"/>
      <c r="O38" s="38"/>
      <c r="Q38" s="38">
        <v>419.77</v>
      </c>
      <c r="R38" s="38">
        <v>440.18</v>
      </c>
      <c r="S38" s="38">
        <f t="shared" si="1"/>
        <v>5241.34</v>
      </c>
      <c r="U38" s="38"/>
      <c r="V38" s="38"/>
      <c r="W38" s="38"/>
      <c r="X38" s="36"/>
      <c r="Y38" s="38"/>
      <c r="Z38" s="38"/>
      <c r="AA38" s="50"/>
      <c r="AC38" s="38"/>
      <c r="AD38" s="38"/>
      <c r="AE38" s="50"/>
      <c r="AG38" s="38"/>
      <c r="AH38" s="38"/>
      <c r="AI38" s="50"/>
      <c r="AJ38" s="54"/>
      <c r="AK38" s="54"/>
      <c r="AL38" s="54"/>
      <c r="AM38" s="55"/>
      <c r="AN38" s="55"/>
      <c r="AO38" s="59"/>
      <c r="AQ38" s="59"/>
      <c r="AS38" s="59"/>
      <c r="AU38" s="59"/>
      <c r="AW38" s="59"/>
      <c r="AX38" s="59"/>
      <c r="AZ38" s="59"/>
      <c r="BA38" s="59"/>
      <c r="BB38" s="59"/>
      <c r="BD38" s="59"/>
    </row>
    <row r="39" spans="2:56" hidden="1" x14ac:dyDescent="0.2">
      <c r="C39" s="25" t="s">
        <v>41</v>
      </c>
      <c r="D39" s="40"/>
      <c r="E39" s="19"/>
      <c r="F39" s="24"/>
      <c r="G39" s="21"/>
      <c r="H39" s="22"/>
      <c r="I39" s="37"/>
      <c r="J39" s="38"/>
      <c r="K39" s="38"/>
      <c r="L39" s="38"/>
      <c r="M39" s="38"/>
      <c r="N39" s="38"/>
      <c r="O39" s="38"/>
      <c r="Q39" s="38">
        <v>981.91</v>
      </c>
      <c r="R39" s="38">
        <v>1042.19</v>
      </c>
      <c r="S39" s="38">
        <f t="shared" si="1"/>
        <v>12385.720000000001</v>
      </c>
      <c r="U39" s="38"/>
      <c r="V39" s="38"/>
      <c r="W39" s="38"/>
      <c r="X39" s="36"/>
      <c r="Y39" s="38"/>
      <c r="Z39" s="38"/>
      <c r="AA39" s="50"/>
      <c r="AC39" s="38"/>
      <c r="AD39" s="38"/>
      <c r="AE39" s="50"/>
      <c r="AG39" s="38"/>
      <c r="AH39" s="38"/>
      <c r="AI39" s="50"/>
      <c r="AJ39" s="54"/>
      <c r="AK39" s="54"/>
      <c r="AL39" s="54"/>
      <c r="AM39" s="55"/>
      <c r="AN39" s="55"/>
      <c r="AO39" s="59"/>
      <c r="AQ39" s="59"/>
      <c r="AS39" s="59"/>
      <c r="AU39" s="59"/>
      <c r="AW39" s="59"/>
      <c r="AX39" s="59"/>
      <c r="AZ39" s="59"/>
      <c r="BA39" s="59"/>
      <c r="BB39" s="59"/>
      <c r="BD39" s="59"/>
    </row>
    <row r="40" spans="2:56" hidden="1" x14ac:dyDescent="0.2">
      <c r="B40" s="41"/>
      <c r="C40" s="19" t="s">
        <v>21</v>
      </c>
      <c r="D40" s="40"/>
      <c r="E40" s="1"/>
      <c r="F40" s="24">
        <v>3664</v>
      </c>
      <c r="G40" s="21"/>
      <c r="H40" s="22">
        <v>4390</v>
      </c>
      <c r="I40" s="37">
        <v>320.18</v>
      </c>
      <c r="J40" s="38">
        <v>370.08</v>
      </c>
      <c r="K40" s="38">
        <f>(I40*2)+(J40*10)+D40</f>
        <v>4341.16</v>
      </c>
      <c r="L40" s="38"/>
      <c r="M40" s="38">
        <v>370.08</v>
      </c>
      <c r="N40" s="38">
        <v>407.27</v>
      </c>
      <c r="O40" s="38">
        <f t="shared" si="0"/>
        <v>4812.8599999999997</v>
      </c>
      <c r="Q40" s="38">
        <v>407.27</v>
      </c>
      <c r="R40" s="38">
        <v>440.18</v>
      </c>
      <c r="S40" s="38">
        <f t="shared" si="1"/>
        <v>5216.34</v>
      </c>
      <c r="U40" s="38"/>
      <c r="V40" s="38"/>
      <c r="W40" s="38"/>
      <c r="X40" s="36"/>
      <c r="Y40" s="38"/>
      <c r="Z40" s="38"/>
      <c r="AA40" s="50"/>
      <c r="AC40" s="38"/>
      <c r="AD40" s="38"/>
      <c r="AE40" s="50"/>
      <c r="AG40" s="38"/>
      <c r="AH40" s="38"/>
      <c r="AI40" s="50"/>
      <c r="AJ40" s="54"/>
      <c r="AK40" s="54"/>
      <c r="AL40" s="54"/>
      <c r="AM40" s="55"/>
      <c r="AN40" s="55"/>
      <c r="AO40" s="59"/>
      <c r="AQ40" s="59"/>
      <c r="AS40" s="59"/>
      <c r="AU40" s="59"/>
      <c r="AW40" s="59"/>
      <c r="AX40" s="59"/>
      <c r="AZ40" s="59"/>
      <c r="BA40" s="59"/>
      <c r="BB40" s="59"/>
      <c r="BD40" s="59"/>
    </row>
    <row r="41" spans="2:56" hidden="1" x14ac:dyDescent="0.2">
      <c r="B41" s="41"/>
      <c r="C41" s="19" t="s">
        <v>22</v>
      </c>
      <c r="D41" s="40"/>
      <c r="E41" s="1"/>
      <c r="F41" s="24">
        <v>8604</v>
      </c>
      <c r="G41" s="21"/>
      <c r="H41" s="22">
        <v>10176</v>
      </c>
      <c r="I41" s="37">
        <v>768.8</v>
      </c>
      <c r="J41" s="38">
        <v>886</v>
      </c>
      <c r="K41" s="38">
        <f>(I41*2)+(J41*10)+D41</f>
        <v>10397.6</v>
      </c>
      <c r="L41" s="38"/>
      <c r="M41" s="38">
        <v>886</v>
      </c>
      <c r="N41" s="38">
        <v>969.41</v>
      </c>
      <c r="O41" s="38">
        <f t="shared" si="0"/>
        <v>11466.1</v>
      </c>
      <c r="Q41" s="38">
        <v>969.41</v>
      </c>
      <c r="R41" s="38">
        <v>1042.19</v>
      </c>
      <c r="S41" s="38">
        <f t="shared" si="1"/>
        <v>12360.720000000001</v>
      </c>
      <c r="U41" s="38"/>
      <c r="V41" s="38"/>
      <c r="W41" s="38"/>
      <c r="X41" s="36"/>
      <c r="Y41" s="38"/>
      <c r="Z41" s="38"/>
      <c r="AA41" s="50"/>
      <c r="AC41" s="38"/>
      <c r="AD41" s="38"/>
      <c r="AE41" s="50"/>
      <c r="AG41" s="38"/>
      <c r="AH41" s="38"/>
      <c r="AI41" s="50"/>
      <c r="AJ41" s="54"/>
      <c r="AK41" s="54"/>
      <c r="AL41" s="54"/>
      <c r="AM41" s="55"/>
      <c r="AN41" s="55"/>
      <c r="AO41" s="59"/>
      <c r="AQ41" s="59"/>
      <c r="AS41" s="59"/>
      <c r="AU41" s="59"/>
      <c r="AW41" s="59"/>
      <c r="AX41" s="59"/>
      <c r="AZ41" s="59"/>
      <c r="BA41" s="59"/>
      <c r="BB41" s="59"/>
      <c r="BD41" s="59"/>
    </row>
    <row r="42" spans="2:56" x14ac:dyDescent="0.2">
      <c r="C42" s="63" t="s">
        <v>88</v>
      </c>
      <c r="D42" s="40"/>
      <c r="E42" s="19">
        <f>219.72*2+272.45*10</f>
        <v>3163.94</v>
      </c>
      <c r="F42" s="24">
        <v>3480</v>
      </c>
      <c r="G42" s="21">
        <f t="shared" si="2"/>
        <v>4001.9999999999995</v>
      </c>
      <c r="H42" s="22">
        <v>4076</v>
      </c>
      <c r="I42" s="37">
        <v>316.05</v>
      </c>
      <c r="J42" s="38">
        <v>363.45</v>
      </c>
      <c r="K42" s="38">
        <f t="shared" si="3"/>
        <v>4266.6000000000004</v>
      </c>
      <c r="L42" s="38"/>
      <c r="M42" s="38">
        <v>363.45</v>
      </c>
      <c r="N42" s="38">
        <v>398.78</v>
      </c>
      <c r="O42" s="38">
        <f t="shared" si="0"/>
        <v>4714.7</v>
      </c>
      <c r="Q42" s="38">
        <v>398.78</v>
      </c>
      <c r="R42" s="38">
        <v>430.05</v>
      </c>
      <c r="S42" s="38">
        <f t="shared" si="1"/>
        <v>5098.0599999999995</v>
      </c>
      <c r="U42" s="38"/>
      <c r="V42" s="38"/>
      <c r="W42" s="38"/>
      <c r="X42" s="36"/>
      <c r="Y42" s="38"/>
      <c r="Z42" s="38"/>
      <c r="AA42" s="50"/>
      <c r="AC42" s="38"/>
      <c r="AD42" s="38"/>
      <c r="AE42" s="50"/>
      <c r="AG42" s="38"/>
      <c r="AH42" s="38"/>
      <c r="AI42" s="50"/>
      <c r="AJ42" s="54"/>
      <c r="AK42" s="54"/>
      <c r="AL42" s="54"/>
      <c r="AM42" s="55"/>
      <c r="AN42" s="55"/>
      <c r="AO42" s="59"/>
      <c r="AQ42" s="59"/>
      <c r="AS42" s="59"/>
      <c r="AU42" s="59"/>
      <c r="AW42" s="59"/>
      <c r="AX42" s="59"/>
      <c r="AY42" s="59">
        <v>6950</v>
      </c>
      <c r="AZ42" s="59">
        <v>6856.82</v>
      </c>
      <c r="BA42" s="59">
        <v>7500</v>
      </c>
      <c r="BB42" s="59">
        <v>7147.8</v>
      </c>
      <c r="BD42" s="59">
        <v>7650</v>
      </c>
    </row>
    <row r="43" spans="2:56" x14ac:dyDescent="0.2">
      <c r="C43" s="63" t="s">
        <v>89</v>
      </c>
      <c r="D43" s="40"/>
      <c r="E43" s="19">
        <f>531.61*2+659.2*10</f>
        <v>7655.22</v>
      </c>
      <c r="F43" s="24">
        <v>8421</v>
      </c>
      <c r="G43" s="21">
        <f t="shared" si="2"/>
        <v>9684.15</v>
      </c>
      <c r="H43" s="22">
        <v>9862</v>
      </c>
      <c r="I43" s="37">
        <v>764.66</v>
      </c>
      <c r="J43" s="38">
        <v>879.37</v>
      </c>
      <c r="K43" s="38">
        <f t="shared" si="3"/>
        <v>10323.02</v>
      </c>
      <c r="L43" s="38"/>
      <c r="M43" s="38">
        <v>879.37</v>
      </c>
      <c r="N43" s="38">
        <v>960.93</v>
      </c>
      <c r="O43" s="38">
        <f t="shared" si="0"/>
        <v>11368.039999999999</v>
      </c>
      <c r="Q43" s="38">
        <v>960.93</v>
      </c>
      <c r="R43" s="38">
        <v>1032.05</v>
      </c>
      <c r="S43" s="38">
        <f t="shared" si="1"/>
        <v>12242.36</v>
      </c>
      <c r="U43" s="38"/>
      <c r="V43" s="38"/>
      <c r="W43" s="38"/>
      <c r="X43" s="36"/>
      <c r="Y43" s="38"/>
      <c r="Z43" s="38"/>
      <c r="AA43" s="50"/>
      <c r="AC43" s="38"/>
      <c r="AD43" s="38"/>
      <c r="AE43" s="50"/>
      <c r="AG43" s="38"/>
      <c r="AH43" s="38"/>
      <c r="AI43" s="50"/>
      <c r="AJ43" s="54"/>
      <c r="AK43" s="54"/>
      <c r="AL43" s="54"/>
      <c r="AM43" s="55"/>
      <c r="AN43" s="55"/>
      <c r="AO43" s="59"/>
      <c r="AQ43" s="59"/>
      <c r="AS43" s="59"/>
      <c r="AU43" s="59"/>
      <c r="AW43" s="59"/>
      <c r="AX43" s="59"/>
      <c r="AY43" s="59">
        <v>16850</v>
      </c>
      <c r="AZ43" s="59">
        <v>16679.84</v>
      </c>
      <c r="BA43" s="59">
        <v>18100</v>
      </c>
      <c r="BB43" s="59">
        <v>17387.419999999998</v>
      </c>
      <c r="BD43" s="59">
        <v>18550</v>
      </c>
    </row>
    <row r="44" spans="2:56" x14ac:dyDescent="0.2">
      <c r="C44" s="25"/>
      <c r="D44" s="25"/>
      <c r="E44" s="19"/>
      <c r="F44" s="24"/>
      <c r="G44" s="21"/>
      <c r="H44" s="22"/>
      <c r="I44" s="37"/>
      <c r="J44" s="38"/>
      <c r="K44" s="38"/>
      <c r="L44" s="38"/>
      <c r="M44" s="38"/>
      <c r="N44" s="38"/>
      <c r="O44" s="38"/>
      <c r="Q44" s="38"/>
      <c r="R44" s="38"/>
      <c r="S44" s="38"/>
      <c r="U44" s="38"/>
      <c r="V44" s="38"/>
      <c r="W44" s="38"/>
      <c r="Y44" s="38"/>
      <c r="Z44" s="38"/>
      <c r="AA44" s="50"/>
      <c r="AC44" s="38"/>
      <c r="AD44" s="38"/>
      <c r="AE44" s="50"/>
      <c r="AG44" s="38"/>
      <c r="AH44" s="38"/>
      <c r="AI44" s="50"/>
      <c r="AJ44" s="54"/>
      <c r="AK44" s="54"/>
      <c r="AL44" s="54"/>
      <c r="AM44" s="55"/>
      <c r="AN44" s="55"/>
      <c r="AO44" s="59"/>
      <c r="AQ44" s="59"/>
      <c r="AS44" s="59"/>
      <c r="AU44" s="59"/>
      <c r="AW44" s="59"/>
      <c r="AX44" s="59"/>
      <c r="AZ44" s="59"/>
      <c r="BA44" s="59"/>
      <c r="BB44" s="59"/>
      <c r="BD44" s="59"/>
    </row>
    <row r="45" spans="2:56" x14ac:dyDescent="0.2">
      <c r="C45" s="64" t="s">
        <v>74</v>
      </c>
      <c r="D45" s="19"/>
      <c r="E45" s="19"/>
      <c r="F45" s="23">
        <v>225</v>
      </c>
      <c r="G45" s="26">
        <v>225</v>
      </c>
      <c r="H45" s="26">
        <v>225</v>
      </c>
      <c r="I45" s="37">
        <v>18.75</v>
      </c>
      <c r="J45" s="38">
        <v>18.75</v>
      </c>
      <c r="K45" s="38">
        <f>(I45*2)+(J45*10)</f>
        <v>225</v>
      </c>
      <c r="L45" s="38"/>
      <c r="M45" s="37">
        <v>18.75</v>
      </c>
      <c r="N45" s="38">
        <v>18.75</v>
      </c>
      <c r="O45" s="38">
        <f>(M45*2)+(N45*10)</f>
        <v>225</v>
      </c>
      <c r="Q45" s="37">
        <v>18.75</v>
      </c>
      <c r="R45" s="38">
        <v>18.75</v>
      </c>
      <c r="S45" s="38">
        <f>(Q45*2)+(R45*10)</f>
        <v>225</v>
      </c>
      <c r="U45" s="37">
        <v>18.75</v>
      </c>
      <c r="V45" s="38">
        <v>18.75</v>
      </c>
      <c r="W45" s="38">
        <f>(U45*2)+(V45*10)</f>
        <v>225</v>
      </c>
      <c r="Y45" s="37">
        <v>18.75</v>
      </c>
      <c r="Z45" s="38">
        <v>18.75</v>
      </c>
      <c r="AA45" s="50">
        <f>(Y45*2)+(Z45*10)</f>
        <v>225</v>
      </c>
      <c r="AC45" s="37">
        <v>18.75</v>
      </c>
      <c r="AD45" s="38">
        <v>18.75</v>
      </c>
      <c r="AE45" s="50">
        <f>(AC45*2)+(AD45*10)</f>
        <v>225</v>
      </c>
      <c r="AG45" s="37">
        <v>18.75</v>
      </c>
      <c r="AH45" s="38">
        <v>18.75</v>
      </c>
      <c r="AI45" s="50">
        <f>(AG45*2)+(AH45*10)</f>
        <v>225</v>
      </c>
      <c r="AJ45" s="61">
        <v>18.75</v>
      </c>
      <c r="AK45" s="58">
        <v>18.75</v>
      </c>
      <c r="AL45" s="58">
        <f>(AJ45*2)+(AK45*10)</f>
        <v>225</v>
      </c>
      <c r="AM45" s="57"/>
      <c r="AN45" s="57"/>
      <c r="AO45" s="59">
        <v>225</v>
      </c>
      <c r="AQ45" s="59">
        <v>225</v>
      </c>
      <c r="AS45" s="59">
        <v>225</v>
      </c>
      <c r="AU45" s="59">
        <v>225</v>
      </c>
      <c r="AW45" s="59">
        <v>225</v>
      </c>
      <c r="AX45" s="59"/>
      <c r="AZ45" s="59">
        <v>225</v>
      </c>
      <c r="BA45" s="59"/>
      <c r="BB45" s="59">
        <v>225</v>
      </c>
      <c r="BD45" s="59">
        <v>225</v>
      </c>
    </row>
    <row r="46" spans="2:56" x14ac:dyDescent="0.2">
      <c r="C46" s="64" t="s">
        <v>75</v>
      </c>
      <c r="D46" s="19"/>
      <c r="E46" s="19"/>
      <c r="F46" s="23">
        <v>275</v>
      </c>
      <c r="G46" s="26">
        <v>275</v>
      </c>
      <c r="H46" s="26">
        <v>275</v>
      </c>
      <c r="I46" s="37">
        <v>22.92</v>
      </c>
      <c r="J46" s="38">
        <v>22.92</v>
      </c>
      <c r="K46" s="38">
        <f>(I46*2)+(J46*10)</f>
        <v>275.04000000000002</v>
      </c>
      <c r="L46" s="38"/>
      <c r="M46" s="37">
        <v>22.92</v>
      </c>
      <c r="N46" s="38">
        <v>22.92</v>
      </c>
      <c r="O46" s="38">
        <f>(M46*2)+(N46*10)</f>
        <v>275.04000000000002</v>
      </c>
      <c r="Q46" s="37">
        <v>22.92</v>
      </c>
      <c r="R46" s="38">
        <v>22.92</v>
      </c>
      <c r="S46" s="38">
        <f>(Q46*2)+(R46*10)-0.04</f>
        <v>275</v>
      </c>
      <c r="U46" s="37">
        <v>22.92</v>
      </c>
      <c r="V46" s="38">
        <v>22.92</v>
      </c>
      <c r="W46" s="38">
        <f>(U46*2)+(V46*10)</f>
        <v>275.04000000000002</v>
      </c>
      <c r="Y46" s="37">
        <v>22.92</v>
      </c>
      <c r="Z46" s="38">
        <v>22.92</v>
      </c>
      <c r="AA46" s="50">
        <f>(Y46*2)+(Z46*10)</f>
        <v>275.04000000000002</v>
      </c>
      <c r="AC46" s="37">
        <v>22.92</v>
      </c>
      <c r="AD46" s="38">
        <v>22.92</v>
      </c>
      <c r="AE46" s="50">
        <f>(AC46*2)+(AD46*10)</f>
        <v>275.04000000000002</v>
      </c>
      <c r="AG46" s="37">
        <v>22.92</v>
      </c>
      <c r="AH46" s="38">
        <v>22.92</v>
      </c>
      <c r="AI46" s="50">
        <f>(AG46*2)+(AH46*10)</f>
        <v>275.04000000000002</v>
      </c>
      <c r="AJ46" s="61">
        <v>22.92</v>
      </c>
      <c r="AK46" s="58">
        <v>22.92</v>
      </c>
      <c r="AL46" s="58">
        <f>(AJ46*2)+(AK46*10)</f>
        <v>275.04000000000002</v>
      </c>
      <c r="AM46" s="57"/>
      <c r="AN46" s="57"/>
      <c r="AO46" s="59">
        <v>275</v>
      </c>
      <c r="AQ46" s="59">
        <v>275</v>
      </c>
      <c r="AS46" s="59">
        <v>275</v>
      </c>
      <c r="AU46" s="59">
        <v>275</v>
      </c>
      <c r="AW46" s="59">
        <v>275</v>
      </c>
      <c r="AX46" s="59"/>
      <c r="AZ46" s="59">
        <v>275</v>
      </c>
      <c r="BA46" s="59"/>
      <c r="BB46" s="59">
        <v>275</v>
      </c>
      <c r="BD46" s="59">
        <v>275</v>
      </c>
    </row>
    <row r="47" spans="2:56" x14ac:dyDescent="0.2">
      <c r="C47" s="1"/>
      <c r="D47" s="1"/>
      <c r="E47" s="1"/>
      <c r="F47" s="1"/>
      <c r="G47" s="2"/>
      <c r="H47" s="2"/>
      <c r="I47" s="38"/>
      <c r="J47" s="36"/>
      <c r="K47" s="36"/>
      <c r="L47" s="36"/>
      <c r="M47" s="36"/>
      <c r="N47" s="36"/>
      <c r="O47" s="36"/>
      <c r="Y47" s="43"/>
      <c r="Z47" s="38"/>
      <c r="AA47" s="38"/>
    </row>
    <row r="48" spans="2:56" x14ac:dyDescent="0.2">
      <c r="C48" s="1"/>
      <c r="D48" s="1"/>
      <c r="E48" s="1"/>
      <c r="F48" s="1"/>
      <c r="G48" s="2"/>
      <c r="H48" s="2"/>
      <c r="I48" s="38"/>
      <c r="J48" s="36"/>
      <c r="K48" s="36"/>
      <c r="L48" s="36"/>
      <c r="M48" s="36"/>
      <c r="N48" s="36"/>
      <c r="O48" s="36"/>
      <c r="Y48" s="43"/>
      <c r="Z48" s="38"/>
      <c r="AA48" s="38"/>
    </row>
    <row r="49" spans="3:27" x14ac:dyDescent="0.2">
      <c r="C49" s="1"/>
      <c r="D49" s="1"/>
      <c r="E49" s="1"/>
      <c r="F49" s="1"/>
      <c r="G49" s="2"/>
      <c r="H49" s="2"/>
      <c r="I49" s="38"/>
      <c r="J49" s="36"/>
      <c r="K49" s="36"/>
      <c r="L49" s="36"/>
      <c r="M49" s="36"/>
      <c r="N49" s="36"/>
      <c r="O49" s="36"/>
      <c r="Y49" s="43"/>
      <c r="Z49" s="38"/>
      <c r="AA49" s="38"/>
    </row>
    <row r="50" spans="3:27" x14ac:dyDescent="0.2">
      <c r="C50" s="42"/>
      <c r="D50" s="1"/>
      <c r="E50" s="1"/>
      <c r="F50" s="1"/>
      <c r="G50" s="2"/>
      <c r="H50" s="2"/>
      <c r="I50" s="3"/>
      <c r="Y50" s="43"/>
      <c r="Z50" s="44"/>
    </row>
  </sheetData>
  <phoneticPr fontId="0" type="noConversion"/>
  <pageMargins left="0.24" right="0.23" top="0.26" bottom="0.26" header="0.28000000000000003" footer="0.2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Fringe</vt:lpstr>
      <vt:lpstr>Sheet3</vt:lpstr>
    </vt:vector>
  </TitlesOfParts>
  <Company>BOCES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Kershner</dc:creator>
  <cp:lastModifiedBy>OCM BOCES</cp:lastModifiedBy>
  <cp:lastPrinted>2019-12-12T19:25:35Z</cp:lastPrinted>
  <dcterms:created xsi:type="dcterms:W3CDTF">2004-01-12T21:01:19Z</dcterms:created>
  <dcterms:modified xsi:type="dcterms:W3CDTF">2019-12-12T19:27:26Z</dcterms:modified>
</cp:coreProperties>
</file>